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XHC\Desktop\"/>
    </mc:Choice>
  </mc:AlternateContent>
  <xr:revisionPtr revIDLastSave="0" documentId="13_ncr:1_{D02632B0-7BD4-4395-BB53-DAED571B4FFA}" xr6:coauthVersionLast="47" xr6:coauthVersionMax="47" xr10:uidLastSave="{00000000-0000-0000-0000-000000000000}"/>
  <bookViews>
    <workbookView xWindow="-108" yWindow="-108" windowWidth="23256" windowHeight="13896" tabRatio="820" xr2:uid="{00000000-000D-0000-FFFF-FFFF00000000}"/>
  </bookViews>
  <sheets>
    <sheet name="总表" sheetId="4" r:id="rId1"/>
    <sheet name="灭菌回水管道" sheetId="61" r:id="rId2"/>
    <sheet name="压缩空气设备管道" sheetId="62" r:id="rId3"/>
    <sheet name="压缩空气管道" sheetId="41" r:id="rId4"/>
    <sheet name="工业蒸汽管道" sheetId="52" r:id="rId5"/>
    <sheet name="氧化氢管道" sheetId="60" r:id="rId6"/>
    <sheet name="氮气管道" sheetId="57" r:id="rId7"/>
    <sheet name="二氧化碳管道" sheetId="63" r:id="rId8"/>
    <sheet name="冷却塔设备管道 " sheetId="65" r:id="rId9"/>
    <sheet name="冷却塔循环管道" sheetId="55" r:id="rId10"/>
    <sheet name="冷冻水管道" sheetId="59" r:id="rId11"/>
    <sheet name="自来水管道" sheetId="64" r:id="rId12"/>
    <sheet name="真空设备管道" sheetId="66" r:id="rId13"/>
  </sheets>
  <definedNames>
    <definedName name="_xlnm.Print_Area" localSheetId="6">氮气管道!$A$1:$I$27</definedName>
    <definedName name="_xlnm.Print_Area" localSheetId="7">二氧化碳管道!$A$1:$I$15</definedName>
    <definedName name="_xlnm.Print_Area" localSheetId="4">工业蒸汽管道!$A$1:$I$44</definedName>
    <definedName name="_xlnm.Print_Area" localSheetId="10">冷冻水管道!$A$1:$J$29</definedName>
    <definedName name="_xlnm.Print_Area" localSheetId="8">'冷却塔设备管道 '!$A$1:$I$18</definedName>
    <definedName name="_xlnm.Print_Area" localSheetId="9">冷却塔循环管道!$A$1:$I$39</definedName>
    <definedName name="_xlnm.Print_Area" localSheetId="1">灭菌回水管道!$A$1:$I$40</definedName>
    <definedName name="_xlnm.Print_Area" localSheetId="3">压缩空气管道!$A$1:$I$34</definedName>
    <definedName name="_xlnm.Print_Area" localSheetId="2">压缩空气设备管道!$A$1:$I$13</definedName>
    <definedName name="_xlnm.Print_Area" localSheetId="5">氧化氢管道!$A$1:$I$20</definedName>
    <definedName name="_xlnm.Print_Area" localSheetId="12">真空设备管道!$A$1:$I$11</definedName>
    <definedName name="_xlnm.Print_Area" localSheetId="11">自来水管道!$A$1:$I$45</definedName>
    <definedName name="_xlnm.Print_Area" localSheetId="0">总表!$A$1:$F$13</definedName>
    <definedName name="_xlnm.Print_Titles" localSheetId="6">氮气管道!$1:$1</definedName>
    <definedName name="_xlnm.Print_Titles" localSheetId="7">二氧化碳管道!$1:$1</definedName>
    <definedName name="_xlnm.Print_Titles" localSheetId="4">工业蒸汽管道!$1:$1</definedName>
    <definedName name="_xlnm.Print_Titles" localSheetId="10">冷冻水管道!$1:$1</definedName>
    <definedName name="_xlnm.Print_Titles" localSheetId="8">'冷却塔设备管道 '!$1:$1</definedName>
    <definedName name="_xlnm.Print_Titles" localSheetId="9">冷却塔循环管道!$1:$1</definedName>
    <definedName name="_xlnm.Print_Titles" localSheetId="1">灭菌回水管道!$1:$1</definedName>
    <definedName name="_xlnm.Print_Titles" localSheetId="3">压缩空气管道!$1:$1</definedName>
    <definedName name="_xlnm.Print_Titles" localSheetId="2">压缩空气设备管道!$1:$1</definedName>
    <definedName name="_xlnm.Print_Titles" localSheetId="5">氧化氢管道!$1:$1</definedName>
    <definedName name="_xlnm.Print_Titles" localSheetId="12">真空设备管道!$1:$1</definedName>
    <definedName name="_xlnm.Print_Titles" localSheetId="11">自来水管道!$1:$1</definedName>
    <definedName name="_xlnm.Print_Titles" localSheetId="0">总表!$1:$1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66" l="1"/>
  <c r="E18" i="65"/>
  <c r="E17" i="65"/>
  <c r="E43" i="64"/>
  <c r="E44" i="64" l="1"/>
  <c r="E14" i="63" l="1"/>
  <c r="E13" i="63"/>
  <c r="E13" i="62"/>
  <c r="E38" i="61"/>
  <c r="E39" i="61" l="1"/>
  <c r="E40" i="52" l="1"/>
  <c r="E20" i="60" l="1"/>
  <c r="E19" i="60"/>
  <c r="E29" i="59"/>
  <c r="E26" i="59"/>
  <c r="E25" i="59"/>
  <c r="E39" i="55"/>
  <c r="E36" i="55"/>
  <c r="E35" i="55"/>
  <c r="E25" i="57"/>
  <c r="E44" i="52"/>
  <c r="E41" i="52"/>
  <c r="E42" i="52"/>
  <c r="E32" i="41"/>
  <c r="E31" i="41"/>
  <c r="E27" i="59" l="1"/>
  <c r="E37" i="55"/>
  <c r="E43" i="52"/>
  <c r="E33" i="41"/>
  <c r="E26" i="57"/>
</calcChain>
</file>

<file path=xl/sharedStrings.xml><?xml version="1.0" encoding="utf-8"?>
<sst xmlns="http://schemas.openxmlformats.org/spreadsheetml/2006/main" count="1942" uniqueCount="359">
  <si>
    <t>序号</t>
  </si>
  <si>
    <t>名称</t>
  </si>
  <si>
    <t>规格</t>
  </si>
  <si>
    <t>单位</t>
  </si>
  <si>
    <t>数量</t>
  </si>
  <si>
    <t>备注</t>
  </si>
  <si>
    <t>1.1.</t>
  </si>
  <si>
    <t>套</t>
  </si>
  <si>
    <t>1.2.</t>
  </si>
  <si>
    <t>1.3.</t>
  </si>
  <si>
    <t>1.4.</t>
  </si>
  <si>
    <t>1.5.</t>
  </si>
  <si>
    <t>1.6.</t>
  </si>
  <si>
    <t>1.7.</t>
  </si>
  <si>
    <t>1.8.</t>
  </si>
  <si>
    <t>供货商</t>
  </si>
  <si>
    <t>材质</t>
  </si>
  <si>
    <t>提供材质报告</t>
  </si>
  <si>
    <t>检定证书</t>
  </si>
  <si>
    <t>一、</t>
  </si>
  <si>
    <t>材料部分</t>
  </si>
  <si>
    <t>设备阀门类</t>
  </si>
  <si>
    <t>球阀</t>
  </si>
  <si>
    <t>DN80</t>
  </si>
  <si>
    <t>个</t>
  </si>
  <si>
    <t>上海远安/浙江东正</t>
  </si>
  <si>
    <t>合格证/材质证明书</t>
  </si>
  <si>
    <t>DN65</t>
  </si>
  <si>
    <t>DN38</t>
  </si>
  <si>
    <t>DN25</t>
  </si>
  <si>
    <t>DN20</t>
  </si>
  <si>
    <t>DN15</t>
  </si>
  <si>
    <t>管道管件类</t>
  </si>
  <si>
    <t>2.1.</t>
  </si>
  <si>
    <t>不锈钢管</t>
  </si>
  <si>
    <t>米</t>
  </si>
  <si>
    <t>2.2.</t>
  </si>
  <si>
    <t>2.3.</t>
  </si>
  <si>
    <t>2.4.</t>
  </si>
  <si>
    <t>2.5.</t>
  </si>
  <si>
    <t>2.6.</t>
  </si>
  <si>
    <t>2.7.</t>
  </si>
  <si>
    <t>焊接弯头</t>
  </si>
  <si>
    <t>2.8.</t>
  </si>
  <si>
    <t>2.9.</t>
  </si>
  <si>
    <t>2.10.</t>
  </si>
  <si>
    <t>2.11.</t>
  </si>
  <si>
    <t>2.12.</t>
  </si>
  <si>
    <t>2.13.</t>
  </si>
  <si>
    <t>焊接异径三通</t>
  </si>
  <si>
    <t>2.14.</t>
  </si>
  <si>
    <t>65-38</t>
  </si>
  <si>
    <t>2.15.</t>
  </si>
  <si>
    <t>2.16.</t>
  </si>
  <si>
    <t>38-15</t>
  </si>
  <si>
    <t>焊接三通</t>
  </si>
  <si>
    <t>2.17.</t>
  </si>
  <si>
    <t>焊接变径</t>
  </si>
  <si>
    <t>2.18.</t>
  </si>
  <si>
    <t>2.19.</t>
  </si>
  <si>
    <t>2.20.</t>
  </si>
  <si>
    <t>2.21.</t>
  </si>
  <si>
    <t>焊接端头</t>
  </si>
  <si>
    <t>2.22.</t>
  </si>
  <si>
    <t>2.23.</t>
  </si>
  <si>
    <t>2.24.</t>
  </si>
  <si>
    <t>2.25.</t>
  </si>
  <si>
    <t>密封圈</t>
  </si>
  <si>
    <t>氟橡胶</t>
  </si>
  <si>
    <t>卡箍</t>
  </si>
  <si>
    <t>#50</t>
  </si>
  <si>
    <t>二、</t>
  </si>
  <si>
    <t>辅材类</t>
  </si>
  <si>
    <t>固定用支架（包括底板）</t>
  </si>
  <si>
    <t>80X80</t>
  </si>
  <si>
    <t>块</t>
  </si>
  <si>
    <t>洁净间</t>
  </si>
  <si>
    <t>支架（包括连接件）</t>
  </si>
  <si>
    <t>技术夹层</t>
  </si>
  <si>
    <t>装饰套管</t>
  </si>
  <si>
    <t>过夹层板间</t>
  </si>
  <si>
    <t>过墙套管</t>
  </si>
  <si>
    <t>过砖土墙用</t>
  </si>
  <si>
    <t>氩气费（按管长度计算，每m管道）</t>
  </si>
  <si>
    <t>阀门仪表类</t>
  </si>
  <si>
    <t>316L</t>
  </si>
  <si>
    <t>合格证</t>
  </si>
  <si>
    <t>北京布莱迪</t>
  </si>
  <si>
    <t>合格证、材质证明书</t>
  </si>
  <si>
    <t>38-25</t>
  </si>
  <si>
    <t>短切三通</t>
  </si>
  <si>
    <t>单卡，压力表</t>
  </si>
  <si>
    <t>1.9.</t>
  </si>
  <si>
    <t>耐震压力表</t>
  </si>
  <si>
    <t>YTHN-0.63</t>
  </si>
  <si>
    <t>波纹截止阀</t>
  </si>
  <si>
    <t>DN65.WJ41W-16P</t>
  </si>
  <si>
    <t>上海沃托</t>
  </si>
  <si>
    <t>制水间部分参考了水系统工业蒸汽管径</t>
  </si>
  <si>
    <t>DN50,WJ41W-16P</t>
  </si>
  <si>
    <t>含1F蒸汽管道总阀门</t>
  </si>
  <si>
    <t>DN40,WJ41W-16P</t>
  </si>
  <si>
    <t>DN15,WJ41W-16P</t>
  </si>
  <si>
    <t>含接空调房压力表</t>
  </si>
  <si>
    <t>阀门</t>
  </si>
  <si>
    <t>国产</t>
  </si>
  <si>
    <t>碳钢</t>
  </si>
  <si>
    <t>Spirax Sarco</t>
  </si>
  <si>
    <t>铸铁</t>
  </si>
  <si>
    <t>1F管道与二楼管道排冷凝水</t>
  </si>
  <si>
    <t>需要确认那些用汽点需要配疏水阀</t>
  </si>
  <si>
    <t>Y型过滤器</t>
  </si>
  <si>
    <t>碳钢管道</t>
  </si>
  <si>
    <t>DN50</t>
  </si>
  <si>
    <t>60-50</t>
  </si>
  <si>
    <t>60-38</t>
  </si>
  <si>
    <t>50-38</t>
  </si>
  <si>
    <t>50-20</t>
  </si>
  <si>
    <t>50-15</t>
  </si>
  <si>
    <t>65-50</t>
  </si>
  <si>
    <t>管道连接法兰</t>
  </si>
  <si>
    <t>PN10，配合截止阀</t>
  </si>
  <si>
    <t>管道保温</t>
  </si>
  <si>
    <t>m</t>
  </si>
  <si>
    <t>铝皮，夹层</t>
  </si>
  <si>
    <t>304套管，洁净间</t>
  </si>
  <si>
    <t>25-15</t>
  </si>
  <si>
    <t>截止阀</t>
  </si>
  <si>
    <t>温度表</t>
  </si>
  <si>
    <t>WSSF-411</t>
  </si>
  <si>
    <t>压力表</t>
  </si>
  <si>
    <t>有</t>
  </si>
  <si>
    <t>保温</t>
  </si>
  <si>
    <t>橡塑保温</t>
  </si>
  <si>
    <t>含膨胀弯</t>
    <phoneticPr fontId="19" type="noConversion"/>
  </si>
  <si>
    <t>螺纹</t>
    <phoneticPr fontId="19" type="noConversion"/>
  </si>
  <si>
    <t>压力表三通旋塞阀</t>
    <phoneticPr fontId="19" type="noConversion"/>
  </si>
  <si>
    <t>总送阀门</t>
    <phoneticPr fontId="19" type="noConversion"/>
  </si>
  <si>
    <t>总入口阀门，氢氧发生器接到灌封间</t>
    <phoneticPr fontId="10" type="noConversion"/>
  </si>
  <si>
    <t>2F制水间Ⅰ DN15、制水间Ⅱ DN15、制水间Ⅲ DN15、</t>
    <phoneticPr fontId="19" type="noConversion"/>
  </si>
  <si>
    <t>含至到2F管道的总阀</t>
    <phoneticPr fontId="19" type="noConversion"/>
  </si>
  <si>
    <t>38-15</t>
    <phoneticPr fontId="19" type="noConversion"/>
  </si>
  <si>
    <t>25-15</t>
    <phoneticPr fontId="19" type="noConversion"/>
  </si>
  <si>
    <t>2F蒸汽管道总阀门，空调房预留接口</t>
    <phoneticPr fontId="19" type="noConversion"/>
  </si>
  <si>
    <t>两条管道的 低点排放疏水前阀门</t>
    <phoneticPr fontId="19" type="noConversion"/>
  </si>
  <si>
    <t>BPT13S DN20</t>
    <phoneticPr fontId="19" type="noConversion"/>
  </si>
  <si>
    <t>DN50</t>
    <phoneticPr fontId="19" type="noConversion"/>
  </si>
  <si>
    <t>DN15</t>
    <phoneticPr fontId="19" type="noConversion"/>
  </si>
  <si>
    <t>65-20</t>
    <phoneticPr fontId="19" type="noConversion"/>
  </si>
  <si>
    <t>热静力疏水阀</t>
    <phoneticPr fontId="19" type="noConversion"/>
  </si>
  <si>
    <t>2F预处理DN50、分配系统DN38、多效蒸馏水机DN50、注射用水分配系统DN38、纯蒸汽DN50、接空调房DN50</t>
    <phoneticPr fontId="19" type="noConversion"/>
  </si>
  <si>
    <t>1F车间共4个用气点</t>
    <phoneticPr fontId="19" type="noConversion"/>
  </si>
  <si>
    <t>1F灌封Ⅰ DN15、灌封Ⅱ DN15、配料（一） DN20、配料（二） DN20</t>
    <phoneticPr fontId="19" type="noConversion"/>
  </si>
  <si>
    <t>316L</t>
    <phoneticPr fontId="19" type="noConversion"/>
  </si>
  <si>
    <t>DN20</t>
    <phoneticPr fontId="19" type="noConversion"/>
  </si>
  <si>
    <t>25-20</t>
    <phoneticPr fontId="19" type="noConversion"/>
  </si>
  <si>
    <t>25-15</t>
    <phoneticPr fontId="19" type="noConversion"/>
  </si>
  <si>
    <t>DN15</t>
    <phoneticPr fontId="19" type="noConversion"/>
  </si>
  <si>
    <t>隔膜阀</t>
    <phoneticPr fontId="19" type="noConversion"/>
  </si>
  <si>
    <t>主管DN38,连接至到制水间部分DN25，技术间空压机接入</t>
    <phoneticPr fontId="19" type="noConversion"/>
  </si>
  <si>
    <t>1F主管DN50，2F主管DN65</t>
    <phoneticPr fontId="19" type="noConversion"/>
  </si>
  <si>
    <t xml:space="preserve"> </t>
  </si>
  <si>
    <t>昆山新莱</t>
  </si>
  <si>
    <t>抗震机架，洁净间</t>
  </si>
  <si>
    <t>抗震机架，技术夹层</t>
  </si>
  <si>
    <t>TK-M.1</t>
    <phoneticPr fontId="10" type="noConversion"/>
  </si>
  <si>
    <t>CB-M.1</t>
    <phoneticPr fontId="10" type="noConversion"/>
  </si>
  <si>
    <t>清洗球</t>
    <phoneticPr fontId="10" type="noConversion"/>
  </si>
  <si>
    <t>DN25</t>
    <phoneticPr fontId="10" type="noConversion"/>
  </si>
  <si>
    <t>DN50</t>
    <phoneticPr fontId="10" type="noConversion"/>
  </si>
  <si>
    <t>个</t>
    <phoneticPr fontId="10" type="noConversion"/>
  </si>
  <si>
    <t>上海远安</t>
  </si>
  <si>
    <t>LT-M.1</t>
    <phoneticPr fontId="10" type="noConversion"/>
  </si>
  <si>
    <t>液位变送器</t>
    <phoneticPr fontId="10" type="noConversion"/>
  </si>
  <si>
    <t>405052/000/454/475/613/20/36/01/000</t>
    <phoneticPr fontId="10" type="noConversion"/>
  </si>
  <si>
    <t>九茂JUMO</t>
    <phoneticPr fontId="10" type="noConversion"/>
  </si>
  <si>
    <t>合格证、说明书</t>
  </si>
  <si>
    <t>呼吸器外壳</t>
  </si>
  <si>
    <t>支</t>
  </si>
  <si>
    <t>呼吸器滤芯</t>
  </si>
  <si>
    <t>上海格氏</t>
  </si>
  <si>
    <t>聚四氟乙稀</t>
  </si>
  <si>
    <t>呼吸器加热套</t>
  </si>
  <si>
    <t>5″</t>
    <phoneticPr fontId="10" type="noConversion"/>
  </si>
  <si>
    <r>
      <t>5″×0.22</t>
    </r>
    <r>
      <rPr>
        <sz val="12"/>
        <rFont val="Calibri"/>
        <family val="3"/>
        <charset val="161"/>
      </rPr>
      <t>μ</t>
    </r>
    <r>
      <rPr>
        <sz val="12"/>
        <rFont val="仿宋"/>
        <family val="3"/>
        <charset val="134"/>
      </rPr>
      <t>m</t>
    </r>
    <phoneticPr fontId="10" type="noConversion"/>
  </si>
  <si>
    <t>FBA-M.1</t>
    <phoneticPr fontId="10" type="noConversion"/>
  </si>
  <si>
    <t>eE-M.1</t>
    <phoneticPr fontId="10" type="noConversion"/>
  </si>
  <si>
    <t>气动隔膜阀带取样</t>
    <phoneticPr fontId="10" type="noConversion"/>
  </si>
  <si>
    <t>PDSV-M.01</t>
    <phoneticPr fontId="10" type="noConversion"/>
  </si>
  <si>
    <t>50-25</t>
    <phoneticPr fontId="10" type="noConversion"/>
  </si>
  <si>
    <t>先导阀</t>
    <phoneticPr fontId="10" type="noConversion"/>
  </si>
  <si>
    <t>5470</t>
  </si>
  <si>
    <t>Burkert</t>
  </si>
  <si>
    <t>TT-M.1</t>
    <phoneticPr fontId="10" type="noConversion"/>
  </si>
  <si>
    <t>温度变送器</t>
    <phoneticPr fontId="10" type="noConversion"/>
  </si>
  <si>
    <t>SWBZ-PT100/0-200℃/4-20MA</t>
    <phoneticPr fontId="10" type="noConversion"/>
  </si>
  <si>
    <t>天津中环</t>
    <phoneticPr fontId="10" type="noConversion"/>
  </si>
  <si>
    <t>合格证</t>
    <phoneticPr fontId="10" type="noConversion"/>
  </si>
  <si>
    <t>DV-M.01</t>
    <phoneticPr fontId="10" type="noConversion"/>
  </si>
  <si>
    <t>隔膜阀</t>
    <phoneticPr fontId="10" type="noConversion"/>
  </si>
  <si>
    <t>DN80</t>
    <phoneticPr fontId="10" type="noConversion"/>
  </si>
  <si>
    <t>DV-M.02</t>
  </si>
  <si>
    <t>DV-M.03</t>
  </si>
  <si>
    <t>DV-M.04</t>
  </si>
  <si>
    <t>DV-M.05</t>
  </si>
  <si>
    <t>DN65</t>
    <phoneticPr fontId="10" type="noConversion"/>
  </si>
  <si>
    <t>P-M.1</t>
    <phoneticPr fontId="10" type="noConversion"/>
  </si>
  <si>
    <t>卫生级离心泵</t>
    <phoneticPr fontId="10" type="noConversion"/>
  </si>
  <si>
    <t>需要最终确认是否需要这么大的分配管径，灭菌柜图纸接入口为DN65</t>
    <phoneticPr fontId="10" type="noConversion"/>
  </si>
  <si>
    <t>电箱</t>
    <phoneticPr fontId="10" type="noConversion"/>
  </si>
  <si>
    <t>套</t>
    <phoneticPr fontId="10" type="noConversion"/>
  </si>
  <si>
    <t>XMTW-4000系列</t>
  </si>
  <si>
    <t>智能仪表</t>
    <phoneticPr fontId="10" type="noConversion"/>
  </si>
  <si>
    <t>台</t>
  </si>
  <si>
    <t>YKH-5-195-7.5</t>
    <phoneticPr fontId="10" type="noConversion"/>
  </si>
  <si>
    <t>球阀</t>
    <phoneticPr fontId="10" type="noConversion"/>
  </si>
  <si>
    <t>1.2.1</t>
    <phoneticPr fontId="10" type="noConversion"/>
  </si>
  <si>
    <t>新增单向活接临时管道到技术间</t>
    <phoneticPr fontId="10" type="noConversion"/>
  </si>
  <si>
    <t>空压机的纯化水用水点，在安瓿前处用水点处接一条单向的管道当需要用时候卡箍对接</t>
    <phoneticPr fontId="10" type="noConversion"/>
  </si>
  <si>
    <t>需要确认与灭菌柜的连接方式</t>
    <phoneticPr fontId="10" type="noConversion"/>
  </si>
  <si>
    <t>#80</t>
    <phoneticPr fontId="10" type="noConversion"/>
  </si>
  <si>
    <t>1F器具存放器具灭菌 DN15、配料（一）Ⅰ DN25、配料（一）Ⅱ DN25、灌封Ⅰ DN15、灌封Ⅱ DN15、灭菌前 DN15、辅机间 DN15、安瓿清洗 DN25、器具清洗（二）DN15、配料（二）Ⅰ DN25、配料（二）Ⅱ DN15</t>
    <phoneticPr fontId="19" type="noConversion"/>
  </si>
  <si>
    <t>1F车间共11个用气点</t>
    <phoneticPr fontId="19" type="noConversion"/>
  </si>
  <si>
    <t>备注</t>
    <phoneticPr fontId="19" type="noConversion"/>
  </si>
  <si>
    <t>压缩空气管道系统</t>
    <phoneticPr fontId="19" type="noConversion"/>
  </si>
  <si>
    <t>压缩空气设备管道</t>
    <phoneticPr fontId="19" type="noConversion"/>
  </si>
  <si>
    <t>1F器具存放器具灭菌DN15、配料（二） DN38、灭菌前 DN38、辅机间 DN15</t>
    <phoneticPr fontId="19" type="noConversion"/>
  </si>
  <si>
    <t>1F车间共4个用汽点，2F制水间共5个用汽点，空调房预留接口</t>
    <phoneticPr fontId="19" type="noConversion"/>
  </si>
  <si>
    <t>工业蒸汽管道系统</t>
    <phoneticPr fontId="19" type="noConversion"/>
  </si>
  <si>
    <t>氧化氢管道系统</t>
    <phoneticPr fontId="19" type="noConversion"/>
  </si>
  <si>
    <t>氢氧发生器气体管道壁厚≥1.5mm</t>
    <phoneticPr fontId="10" type="noConversion"/>
  </si>
  <si>
    <t>灌封间Ⅰ DN20、 灌封间Ⅱ DN20、</t>
    <phoneticPr fontId="10" type="noConversion"/>
  </si>
  <si>
    <t>DN25</t>
    <phoneticPr fontId="10" type="noConversion"/>
  </si>
  <si>
    <t>DN20</t>
    <phoneticPr fontId="10" type="noConversion"/>
  </si>
  <si>
    <t>焊接三通</t>
    <phoneticPr fontId="10" type="noConversion"/>
  </si>
  <si>
    <t>25-20</t>
    <phoneticPr fontId="10" type="noConversion"/>
  </si>
  <si>
    <t>1F车间共1个用气点</t>
    <phoneticPr fontId="19" type="noConversion"/>
  </si>
  <si>
    <t>1F配料（二） DN20</t>
    <phoneticPr fontId="19" type="noConversion"/>
  </si>
  <si>
    <t>DN20</t>
    <phoneticPr fontId="10" type="noConversion"/>
  </si>
  <si>
    <t>2.1.</t>
    <phoneticPr fontId="10" type="noConversion"/>
  </si>
  <si>
    <t>氮气管道系统</t>
    <phoneticPr fontId="19" type="noConversion"/>
  </si>
  <si>
    <t>二氧化碳管道系统</t>
    <phoneticPr fontId="19" type="noConversion"/>
  </si>
  <si>
    <t>冷却塔循环管道系统</t>
    <phoneticPr fontId="19" type="noConversion"/>
  </si>
  <si>
    <t>冷冻水管道系统</t>
    <phoneticPr fontId="19" type="noConversion"/>
  </si>
  <si>
    <t>DN38</t>
    <phoneticPr fontId="19" type="noConversion"/>
  </si>
  <si>
    <t>国产</t>
    <phoneticPr fontId="19" type="noConversion"/>
  </si>
  <si>
    <t>1F车间共3个用水点,2F制水间2个用水点</t>
    <phoneticPr fontId="19" type="noConversion"/>
  </si>
  <si>
    <t>1F灭菌前Ⅰ DN20、灭菌前Ⅱ DN20、技术间 DN38。2F制水间Ⅰ DN25、制水机Ⅱ DN15</t>
    <phoneticPr fontId="19" type="noConversion"/>
  </si>
  <si>
    <t>主管DN65</t>
    <phoneticPr fontId="19" type="noConversion"/>
  </si>
  <si>
    <t>DN65</t>
    <phoneticPr fontId="19" type="noConversion"/>
  </si>
  <si>
    <t>管道的总开关阀门，于层面接入</t>
    <phoneticPr fontId="19" type="noConversion"/>
  </si>
  <si>
    <t>DN15</t>
    <phoneticPr fontId="19" type="noConversion"/>
  </si>
  <si>
    <t>DN80</t>
    <phoneticPr fontId="19" type="noConversion"/>
  </si>
  <si>
    <t>65-38</t>
    <phoneticPr fontId="19" type="noConversion"/>
  </si>
  <si>
    <t>65-25</t>
    <phoneticPr fontId="19" type="noConversion"/>
  </si>
  <si>
    <t>65-20</t>
    <phoneticPr fontId="19" type="noConversion"/>
  </si>
  <si>
    <t>65-15</t>
    <phoneticPr fontId="19" type="noConversion"/>
  </si>
  <si>
    <t>配合阀门</t>
    <phoneticPr fontId="19" type="noConversion"/>
  </si>
  <si>
    <t>技术夹层，橡塑保温</t>
    <phoneticPr fontId="19" type="noConversion"/>
  </si>
  <si>
    <t>1F安瓿清洗灭菌Ⅰ DN25、安瓿清洗灭菌Ⅱ DN25、器具清洗（一） DN20、配料（一）Ⅰ DN25、配料（一）Ⅱ、 DN25、配料（二）Ⅰ DN25、配料（二）Ⅱ DN25、器具清洗（二） DN20、IPC（四） DN20、氢氧发生器 DN20</t>
    <phoneticPr fontId="19" type="noConversion"/>
  </si>
  <si>
    <t>主管DN80，管道的总开关阀门，于层面接入</t>
    <phoneticPr fontId="19" type="noConversion"/>
  </si>
  <si>
    <t>1F车间共10个用水点</t>
    <phoneticPr fontId="19" type="noConversion"/>
  </si>
  <si>
    <t>个</t>
    <phoneticPr fontId="19" type="noConversion"/>
  </si>
  <si>
    <t>DN25</t>
    <phoneticPr fontId="19" type="noConversion"/>
  </si>
  <si>
    <t>80-25</t>
    <phoneticPr fontId="19" type="noConversion"/>
  </si>
  <si>
    <t>80-20</t>
    <phoneticPr fontId="19" type="noConversion"/>
  </si>
  <si>
    <t>冷却水塔设备管道</t>
    <phoneticPr fontId="19" type="noConversion"/>
  </si>
  <si>
    <t>自来水管道系统</t>
    <phoneticPr fontId="19" type="noConversion"/>
  </si>
  <si>
    <t>2.26.</t>
  </si>
  <si>
    <t>2.27.</t>
  </si>
  <si>
    <t>2.28.</t>
  </si>
  <si>
    <t>2.29.</t>
  </si>
  <si>
    <t>2.30.</t>
  </si>
  <si>
    <t>2.31.</t>
  </si>
  <si>
    <t>2.32.</t>
  </si>
  <si>
    <t>2F制水间DN38、空调机房 DN25</t>
    <phoneticPr fontId="10" type="noConversion"/>
  </si>
  <si>
    <t>DN38</t>
    <phoneticPr fontId="10" type="noConversion"/>
  </si>
  <si>
    <t>1.1.</t>
    <phoneticPr fontId="10" type="noConversion"/>
  </si>
  <si>
    <t>PVC管道</t>
    <phoneticPr fontId="10" type="noConversion"/>
  </si>
  <si>
    <t>联塑</t>
    <phoneticPr fontId="10" type="noConversion"/>
  </si>
  <si>
    <t>PVC</t>
    <phoneticPr fontId="10" type="noConversion"/>
  </si>
  <si>
    <t>65-38</t>
    <phoneticPr fontId="10" type="noConversion"/>
  </si>
  <si>
    <t>65-25</t>
    <phoneticPr fontId="10" type="noConversion"/>
  </si>
  <si>
    <t>65-20</t>
    <phoneticPr fontId="10" type="noConversion"/>
  </si>
  <si>
    <t>65-15</t>
    <phoneticPr fontId="10" type="noConversion"/>
  </si>
  <si>
    <t>弯头</t>
    <phoneticPr fontId="10" type="noConversion"/>
  </si>
  <si>
    <t>异径三通</t>
    <phoneticPr fontId="10" type="noConversion"/>
  </si>
  <si>
    <t>变径</t>
    <phoneticPr fontId="10" type="noConversion"/>
  </si>
  <si>
    <t>转接头</t>
    <phoneticPr fontId="10" type="noConversion"/>
  </si>
  <si>
    <t>国产</t>
    <phoneticPr fontId="10" type="noConversion"/>
  </si>
  <si>
    <t>总主管入水阀门</t>
    <phoneticPr fontId="10" type="noConversion"/>
  </si>
  <si>
    <t>焊接端头</t>
    <phoneticPr fontId="10" type="noConversion"/>
  </si>
  <si>
    <t>2.33.</t>
  </si>
  <si>
    <t>PVC管卡</t>
    <phoneticPr fontId="10" type="noConversion"/>
  </si>
  <si>
    <t>1F车间共12个用水点，2F制水间两个用水电</t>
    <phoneticPr fontId="10" type="noConversion"/>
  </si>
  <si>
    <t>1F洗衣DN20、男更衣室DN15、女更衣室DN20、安瓿前处理 DN15、洁具（一） DN15、洁具（二） DN15、IPC（四）DN15、辅机间DN20、灭菌前 DN15、灭菌后 DN15、外包材暂存 DN15、清洁间  DN15</t>
    <phoneticPr fontId="10" type="noConversion"/>
  </si>
  <si>
    <t>主管DN65用PVC,支管入洁净间用304管道</t>
    <phoneticPr fontId="10" type="noConversion"/>
  </si>
  <si>
    <t>个</t>
    <phoneticPr fontId="10" type="noConversion"/>
  </si>
  <si>
    <t>配合压力表</t>
    <phoneticPr fontId="10" type="noConversion"/>
  </si>
  <si>
    <t>焊接压力表底座</t>
    <phoneticPr fontId="10" type="noConversion"/>
  </si>
  <si>
    <t>1.1.</t>
    <phoneticPr fontId="10" type="noConversion"/>
  </si>
  <si>
    <t>2mm</t>
    <phoneticPr fontId="10" type="noConversion"/>
  </si>
  <si>
    <t>2mm,无缝管</t>
    <phoneticPr fontId="10" type="noConversion"/>
  </si>
  <si>
    <t>单向阀</t>
    <phoneticPr fontId="10" type="noConversion"/>
  </si>
  <si>
    <t>碳钢</t>
    <phoneticPr fontId="10" type="noConversion"/>
  </si>
  <si>
    <t>截止阀</t>
    <phoneticPr fontId="10" type="noConversion"/>
  </si>
  <si>
    <t>在精密过滤器后接一条管道到冷却水塔水箱</t>
    <phoneticPr fontId="10" type="noConversion"/>
  </si>
  <si>
    <t>冷却水塔内设备管道，碳钢</t>
    <phoneticPr fontId="10" type="noConversion"/>
  </si>
  <si>
    <t>碳钢管道</t>
    <phoneticPr fontId="10" type="noConversion"/>
  </si>
  <si>
    <t>真空设备管道</t>
    <phoneticPr fontId="10" type="noConversion"/>
  </si>
  <si>
    <t>真空罐</t>
    <phoneticPr fontId="10" type="noConversion"/>
  </si>
  <si>
    <t>200L</t>
    <phoneticPr fontId="10" type="noConversion"/>
  </si>
  <si>
    <t>真空管道系统</t>
    <phoneticPr fontId="19" type="noConversion"/>
  </si>
  <si>
    <t>从安瓿清洗到配料（二）</t>
    <phoneticPr fontId="10" type="noConversion"/>
  </si>
  <si>
    <t>空压机到储气罐的连接用无缝不锈钢管</t>
    <phoneticPr fontId="10" type="noConversion"/>
  </si>
  <si>
    <t>1F主管DN20,只做管道部分，使用点阀门及汇流排等由甲方负责完成</t>
    <phoneticPr fontId="19" type="noConversion"/>
  </si>
  <si>
    <t>1F主管DN25,只做管道部分，使用点阀门以及汇流排等由甲方负责完成</t>
    <phoneticPr fontId="19" type="noConversion"/>
  </si>
  <si>
    <t xml:space="preserve">主管DN25,只做管道部分 </t>
    <phoneticPr fontId="19" type="noConversion"/>
  </si>
  <si>
    <t>含200L真空罐</t>
    <phoneticPr fontId="19" type="noConversion"/>
  </si>
  <si>
    <t>DN65/50/25</t>
    <phoneticPr fontId="19" type="noConversion"/>
  </si>
  <si>
    <t>DN50</t>
    <phoneticPr fontId="19" type="noConversion"/>
  </si>
  <si>
    <t>DN40/25/15</t>
    <phoneticPr fontId="19" type="noConversion"/>
  </si>
  <si>
    <t>DN25/20</t>
    <phoneticPr fontId="19" type="noConversion"/>
  </si>
  <si>
    <t>DN25/20/15</t>
    <phoneticPr fontId="19" type="noConversion"/>
  </si>
  <si>
    <t>DN20</t>
    <phoneticPr fontId="19" type="noConversion"/>
  </si>
  <si>
    <t>DN40</t>
    <phoneticPr fontId="19" type="noConversion"/>
  </si>
  <si>
    <t>DN65/40/25/15</t>
    <phoneticPr fontId="19" type="noConversion"/>
  </si>
  <si>
    <t>DN65/50/40/25/15</t>
    <phoneticPr fontId="19" type="noConversion"/>
  </si>
  <si>
    <t>补水箱至冷却塔之间管道</t>
    <phoneticPr fontId="10" type="noConversion"/>
  </si>
  <si>
    <t>DN80/25/20</t>
    <phoneticPr fontId="19" type="noConversion"/>
  </si>
  <si>
    <t>华帝/箭牌</t>
    <phoneticPr fontId="10" type="noConversion"/>
  </si>
  <si>
    <t>2.34.</t>
  </si>
  <si>
    <t>水龙头接口</t>
    <phoneticPr fontId="10" type="noConversion"/>
  </si>
  <si>
    <r>
      <t>4</t>
    </r>
    <r>
      <rPr>
        <sz val="12"/>
        <rFont val="宋体"/>
        <family val="2"/>
        <charset val="134"/>
      </rPr>
      <t>分</t>
    </r>
    <phoneticPr fontId="10" type="noConversion"/>
  </si>
  <si>
    <t>调整为3000</t>
    <phoneticPr fontId="10" type="noConversion"/>
  </si>
  <si>
    <t>调整为3000？</t>
    <phoneticPr fontId="10" type="noConversion"/>
  </si>
  <si>
    <t xml:space="preserve"> </t>
    <phoneticPr fontId="10" type="noConversion"/>
  </si>
  <si>
    <t>国产优质</t>
    <phoneticPr fontId="10" type="noConversion"/>
  </si>
  <si>
    <t xml:space="preserve"> </t>
    <phoneticPr fontId="19" type="noConversion"/>
  </si>
  <si>
    <t>1.</t>
    <phoneticPr fontId="19" type="noConversion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</si>
  <si>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</si>
  <si>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</si>
  <si>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</si>
  <si>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</si>
  <si>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</si>
  <si>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</si>
  <si>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</si>
  <si>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</si>
  <si>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</si>
  <si>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</si>
  <si>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</si>
  <si>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国产优质</t>
    <phoneticPr fontId="10" type="noConversion"/>
  </si>
  <si>
    <t>3000L</t>
    <phoneticPr fontId="10" type="noConversion"/>
  </si>
  <si>
    <t>灭菌柜循环罐</t>
    <phoneticPr fontId="10" type="noConversion"/>
  </si>
  <si>
    <t>灭菌柜循环罐部分</t>
    <phoneticPr fontId="10" type="noConversion"/>
  </si>
  <si>
    <t>含3T灭菌柜循环罐</t>
    <phoneticPr fontId="19" type="noConversion"/>
  </si>
  <si>
    <t>系统设备间管道管件连接</t>
    <phoneticPr fontId="10" type="noConversion"/>
  </si>
  <si>
    <t>套</t>
    <phoneticPr fontId="10" type="noConversion"/>
  </si>
  <si>
    <t>灭菌回水管道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</si>
</sst>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;[Red]0"/>
  </numFmts>
  <fonts count="23" x14ac:knownFonts="1">
    <font>
      <sz val="11"/>
      <color theme="1"/>
      <name val="宋体"/>
      <charset val="134"/>
      <scheme val="minor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sz val="14"/>
      <name val="仿宋"/>
      <family val="3"/>
      <charset val="134"/>
    </font>
    <font>
      <b/>
      <sz val="12"/>
      <name val="仿宋"/>
      <family val="3"/>
      <charset val="134"/>
    </font>
    <font>
      <b/>
      <sz val="13"/>
      <name val="仿宋"/>
      <family val="3"/>
      <charset val="134"/>
    </font>
    <font>
      <sz val="13"/>
      <name val="仿宋"/>
      <family val="3"/>
      <charset val="134"/>
    </font>
    <font>
      <sz val="12"/>
      <name val="Calibri"/>
      <family val="2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Calibri"/>
      <family val="3"/>
      <charset val="161"/>
    </font>
    <font>
      <sz val="12"/>
      <name val="宋体"/>
      <family val="2"/>
      <charset val="134"/>
    </font>
    <font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4" borderId="1" xfId="11" applyFont="1" applyFill="1" applyBorder="1" applyAlignment="1">
      <alignment horizontal="center" vertical="center" wrapText="1"/>
    </xf>
    <xf numFmtId="49" fontId="2" fillId="4" borderId="1" xfId="11" applyNumberFormat="1" applyFont="1" applyFill="1" applyBorder="1" applyAlignment="1">
      <alignment horizontal="center" vertical="center" wrapText="1"/>
    </xf>
    <xf numFmtId="0" fontId="4" fillId="4" borderId="0" xfId="1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3" fillId="0" borderId="1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/>
    </xf>
    <xf numFmtId="49" fontId="13" fillId="0" borderId="1" xfId="11" applyNumberFormat="1" applyFont="1" applyBorder="1" applyAlignment="1">
      <alignment horizontal="center" vertical="center" wrapText="1"/>
    </xf>
    <xf numFmtId="0" fontId="13" fillId="0" borderId="1" xfId="11" applyFont="1" applyBorder="1" applyAlignment="1">
      <alignment horizontal="left" vertical="center" wrapText="1"/>
    </xf>
    <xf numFmtId="0" fontId="13" fillId="0" borderId="1" xfId="11" applyFont="1" applyBorder="1" applyAlignment="1">
      <alignment horizontal="center" vertical="center" wrapText="1"/>
    </xf>
    <xf numFmtId="0" fontId="13" fillId="2" borderId="1" xfId="11" applyFont="1" applyFill="1" applyBorder="1" applyAlignment="1">
      <alignment horizontal="center" vertical="center" wrapText="1"/>
    </xf>
    <xf numFmtId="0" fontId="14" fillId="0" borderId="0" xfId="11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1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0" fontId="11" fillId="2" borderId="1" xfId="13" applyFont="1" applyFill="1" applyBorder="1" applyAlignment="1">
      <alignment horizontal="center" vertical="center" wrapText="1"/>
    </xf>
    <xf numFmtId="0" fontId="13" fillId="2" borderId="1" xfId="11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7" fillId="2" borderId="0" xfId="0" applyFont="1" applyFill="1" applyAlignment="1"/>
    <xf numFmtId="0" fontId="16" fillId="2" borderId="1" xfId="4" applyFont="1" applyFill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>
      <alignment vertical="center"/>
    </xf>
    <xf numFmtId="1" fontId="15" fillId="0" borderId="0" xfId="0" applyNumberFormat="1" applyFont="1" applyAlignment="1">
      <alignment horizontal="left" vertical="center"/>
    </xf>
    <xf numFmtId="0" fontId="14" fillId="4" borderId="0" xfId="1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4" fillId="4" borderId="0" xfId="11" applyFont="1" applyFill="1">
      <alignment vertical="center"/>
    </xf>
    <xf numFmtId="0" fontId="11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76" fontId="11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right" vertical="center"/>
    </xf>
    <xf numFmtId="178" fontId="11" fillId="0" borderId="1" xfId="0" applyNumberFormat="1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49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5" fillId="4" borderId="0" xfId="11" applyFont="1" applyFill="1">
      <alignment vertical="center"/>
    </xf>
    <xf numFmtId="0" fontId="14" fillId="4" borderId="0" xfId="11" applyFont="1" applyFill="1" applyBorder="1" applyAlignment="1">
      <alignment horizontal="center" vertical="center"/>
    </xf>
    <xf numFmtId="0" fontId="14" fillId="4" borderId="0" xfId="11" applyFont="1" applyFill="1" applyBorder="1">
      <alignment vertical="center"/>
    </xf>
    <xf numFmtId="0" fontId="15" fillId="0" borderId="0" xfId="0" applyFont="1" applyBorder="1">
      <alignment vertical="center"/>
    </xf>
    <xf numFmtId="0" fontId="15" fillId="2" borderId="0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2" borderId="1" xfId="11" applyFont="1" applyFill="1" applyBorder="1" applyAlignment="1">
      <alignment horizontal="left" vertical="center" wrapText="1"/>
    </xf>
    <xf numFmtId="49" fontId="2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left" vertical="center" wrapText="1"/>
    </xf>
    <xf numFmtId="0" fontId="2" fillId="0" borderId="1" xfId="1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" fontId="1" fillId="0" borderId="1" xfId="0" applyNumberFormat="1" applyFont="1" applyBorder="1" applyAlignment="1">
      <alignment horizontal="right" vertical="center"/>
    </xf>
    <xf numFmtId="0" fontId="1" fillId="2" borderId="1" xfId="3" applyFont="1" applyFill="1" applyBorder="1" applyAlignment="1">
      <alignment horizontal="left" vertical="center" wrapText="1"/>
    </xf>
    <xf numFmtId="176" fontId="1" fillId="2" borderId="0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1" fillId="2" borderId="0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horizontal="right" vertical="center"/>
    </xf>
    <xf numFmtId="0" fontId="1" fillId="2" borderId="1" xfId="1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11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4" borderId="1" xfId="11" applyFont="1" applyFill="1" applyBorder="1" applyAlignment="1">
      <alignment horizontal="left" vertical="center" wrapText="1"/>
    </xf>
    <xf numFmtId="0" fontId="1" fillId="0" borderId="1" xfId="18" applyFont="1" applyBorder="1" applyAlignment="1">
      <alignment horizontal="center" vertical="center"/>
    </xf>
    <xf numFmtId="0" fontId="14" fillId="4" borderId="0" xfId="11" applyFont="1" applyFill="1" applyAlignment="1">
      <alignment vertical="center" wrapText="1"/>
    </xf>
    <xf numFmtId="0" fontId="2" fillId="0" borderId="1" xfId="18" applyFont="1" applyBorder="1" applyAlignment="1">
      <alignment horizontal="center" vertical="center"/>
    </xf>
    <xf numFmtId="0" fontId="2" fillId="0" borderId="1" xfId="18" applyFont="1" applyBorder="1" applyAlignment="1">
      <alignment horizontal="left" vertical="center"/>
    </xf>
    <xf numFmtId="0" fontId="15" fillId="0" borderId="0" xfId="18" applyFont="1">
      <alignment vertical="center"/>
    </xf>
    <xf numFmtId="0" fontId="1" fillId="0" borderId="1" xfId="18" applyFont="1" applyBorder="1" applyAlignment="1">
      <alignment horizontal="center" vertical="center" wrapText="1"/>
    </xf>
    <xf numFmtId="0" fontId="1" fillId="2" borderId="1" xfId="13" applyFont="1" applyFill="1" applyBorder="1" applyAlignment="1">
      <alignment horizontal="left" vertical="center" wrapText="1"/>
    </xf>
    <xf numFmtId="0" fontId="1" fillId="2" borderId="1" xfId="19" applyFont="1" applyFill="1" applyBorder="1" applyAlignment="1" applyProtection="1">
      <alignment horizontal="center" vertical="center" wrapText="1"/>
      <protection locked="0"/>
    </xf>
    <xf numFmtId="0" fontId="1" fillId="2" borderId="1" xfId="20" applyFont="1" applyFill="1" applyBorder="1" applyAlignment="1">
      <alignment horizontal="center" vertical="center"/>
    </xf>
    <xf numFmtId="0" fontId="1" fillId="2" borderId="1" xfId="20" applyFont="1" applyFill="1" applyBorder="1" applyAlignment="1">
      <alignment horizontal="center" vertical="center" wrapText="1"/>
    </xf>
    <xf numFmtId="49" fontId="1" fillId="2" borderId="1" xfId="19" applyNumberFormat="1" applyFont="1" applyFill="1" applyBorder="1" applyAlignment="1">
      <alignment horizontal="center" vertical="center"/>
    </xf>
    <xf numFmtId="0" fontId="1" fillId="2" borderId="1" xfId="19" applyFont="1" applyFill="1" applyBorder="1" applyAlignment="1" applyProtection="1">
      <alignment vertical="center" wrapText="1"/>
      <protection locked="0"/>
    </xf>
    <xf numFmtId="0" fontId="3" fillId="2" borderId="0" xfId="19" applyFont="1" applyFill="1">
      <alignment vertical="center"/>
    </xf>
    <xf numFmtId="0" fontId="2" fillId="0" borderId="1" xfId="18" applyFont="1" applyBorder="1" applyAlignment="1">
      <alignment horizontal="left" vertical="center" wrapText="1"/>
    </xf>
    <xf numFmtId="1" fontId="1" fillId="0" borderId="1" xfId="18" applyNumberFormat="1" applyFont="1" applyBorder="1" applyAlignment="1">
      <alignment horizontal="center" vertical="center"/>
    </xf>
    <xf numFmtId="0" fontId="15" fillId="0" borderId="0" xfId="18" applyFont="1" applyAlignment="1">
      <alignment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1" xfId="19" applyFont="1" applyBorder="1" applyAlignment="1" applyProtection="1">
      <alignment horizontal="center" vertical="center" wrapText="1"/>
      <protection locked="0"/>
    </xf>
    <xf numFmtId="0" fontId="1" fillId="0" borderId="1" xfId="20" applyFont="1" applyBorder="1" applyAlignment="1">
      <alignment horizontal="center" vertical="center"/>
    </xf>
    <xf numFmtId="0" fontId="1" fillId="0" borderId="1" xfId="20" applyFont="1" applyBorder="1" applyAlignment="1">
      <alignment horizontal="center" vertical="center" wrapText="1"/>
    </xf>
    <xf numFmtId="49" fontId="1" fillId="0" borderId="1" xfId="19" applyNumberFormat="1" applyFont="1" applyBorder="1" applyAlignment="1">
      <alignment horizontal="center" vertical="center"/>
    </xf>
    <xf numFmtId="0" fontId="1" fillId="0" borderId="1" xfId="8" applyFont="1" applyBorder="1" applyAlignment="1">
      <alignment horizontal="center" vertical="center" wrapText="1"/>
    </xf>
    <xf numFmtId="0" fontId="1" fillId="0" borderId="1" xfId="19" applyFont="1" applyBorder="1" applyAlignment="1" applyProtection="1">
      <alignment vertical="center" wrapText="1"/>
      <protection locked="0"/>
    </xf>
    <xf numFmtId="0" fontId="3" fillId="0" borderId="0" xfId="19" applyFont="1">
      <alignment vertical="center"/>
    </xf>
    <xf numFmtId="0" fontId="1" fillId="0" borderId="1" xfId="18" applyFont="1" applyBorder="1" applyAlignment="1">
      <alignment horizontal="left" vertical="center" wrapText="1"/>
    </xf>
    <xf numFmtId="0" fontId="1" fillId="2" borderId="1" xfId="4" applyFont="1" applyFill="1" applyBorder="1" applyAlignment="1">
      <alignment horizontal="center" vertical="center"/>
    </xf>
    <xf numFmtId="1" fontId="1" fillId="0" borderId="1" xfId="18" applyNumberFormat="1" applyFont="1" applyBorder="1" applyAlignment="1">
      <alignment horizontal="left" vertical="center"/>
    </xf>
    <xf numFmtId="0" fontId="3" fillId="0" borderId="0" xfId="18" applyFont="1" applyAlignment="1">
      <alignment wrapText="1"/>
    </xf>
    <xf numFmtId="0" fontId="3" fillId="0" borderId="0" xfId="18" applyFont="1" applyAlignment="1"/>
    <xf numFmtId="0" fontId="12" fillId="0" borderId="0" xfId="18" applyFont="1">
      <alignment vertical="center"/>
    </xf>
    <xf numFmtId="49" fontId="12" fillId="0" borderId="0" xfId="18" applyNumberFormat="1" applyFont="1" applyAlignment="1">
      <alignment horizontal="center" vertical="center" wrapText="1"/>
    </xf>
    <xf numFmtId="0" fontId="12" fillId="0" borderId="0" xfId="18" applyFont="1" applyAlignment="1">
      <alignment vertical="center" wrapText="1"/>
    </xf>
    <xf numFmtId="0" fontId="12" fillId="0" borderId="0" xfId="18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18" applyFont="1" applyBorder="1">
      <alignment vertical="center"/>
    </xf>
    <xf numFmtId="0" fontId="18" fillId="2" borderId="0" xfId="19" applyFont="1" applyFill="1">
      <alignment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1" fontId="1" fillId="0" borderId="1" xfId="18" applyNumberFormat="1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15" fillId="0" borderId="0" xfId="0" applyFont="1" applyAlignment="1">
      <alignment vertical="top"/>
    </xf>
    <xf numFmtId="0" fontId="16" fillId="0" borderId="1" xfId="0" quotePrefix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3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14" fillId="0" borderId="0" xfId="11" applyFont="1" applyAlignment="1">
      <alignment horizontal="center" vertical="center"/>
    </xf>
    <xf numFmtId="1" fontId="15" fillId="0" borderId="0" xfId="18" applyNumberFormat="1" applyFont="1" applyAlignment="1">
      <alignment vertical="top" wrapText="1"/>
    </xf>
    <xf numFmtId="0" fontId="1" fillId="0" borderId="1" xfId="18" applyFont="1" applyBorder="1" applyAlignment="1">
      <alignment horizontal="left" vertical="center"/>
    </xf>
    <xf numFmtId="0" fontId="16" fillId="0" borderId="1" xfId="18" applyFont="1" applyBorder="1" applyAlignment="1">
      <alignment horizontal="center" vertical="center" wrapText="1"/>
    </xf>
    <xf numFmtId="49" fontId="1" fillId="2" borderId="1" xfId="18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18" applyNumberFormat="1" applyFont="1" applyFill="1" applyBorder="1" applyAlignment="1">
      <alignment horizontal="center" vertical="center"/>
    </xf>
    <xf numFmtId="1" fontId="15" fillId="0" borderId="0" xfId="18" applyNumberFormat="1" applyFont="1" applyAlignment="1">
      <alignment horizontal="center" vertical="center" wrapText="1"/>
    </xf>
    <xf numFmtId="0" fontId="1" fillId="2" borderId="1" xfId="18" applyFont="1" applyFill="1" applyBorder="1" applyAlignment="1">
      <alignment horizontal="center" vertical="center"/>
    </xf>
    <xf numFmtId="0" fontId="1" fillId="2" borderId="1" xfId="18" applyFont="1" applyFill="1" applyBorder="1" applyAlignment="1">
      <alignment horizontal="left" vertical="center"/>
    </xf>
    <xf numFmtId="0" fontId="16" fillId="2" borderId="1" xfId="18" applyFont="1" applyFill="1" applyBorder="1" applyAlignment="1">
      <alignment horizontal="center" vertical="center" wrapText="1"/>
    </xf>
    <xf numFmtId="0" fontId="1" fillId="2" borderId="1" xfId="18" applyFont="1" applyFill="1" applyBorder="1" applyAlignment="1">
      <alignment horizontal="center" vertical="center" wrapText="1"/>
    </xf>
    <xf numFmtId="0" fontId="15" fillId="2" borderId="0" xfId="18" applyFont="1" applyFill="1">
      <alignment vertical="center"/>
    </xf>
    <xf numFmtId="0" fontId="1" fillId="2" borderId="1" xfId="18" applyFont="1" applyFill="1" applyBorder="1" applyAlignment="1">
      <alignment horizontal="left" vertical="center" wrapText="1"/>
    </xf>
    <xf numFmtId="0" fontId="3" fillId="2" borderId="0" xfId="18" applyFont="1" applyFill="1" applyAlignment="1"/>
    <xf numFmtId="49" fontId="12" fillId="3" borderId="0" xfId="18" applyNumberFormat="1" applyFont="1" applyFill="1" applyAlignment="1">
      <alignment horizontal="center" vertical="center" wrapText="1"/>
    </xf>
    <xf numFmtId="0" fontId="12" fillId="3" borderId="0" xfId="18" applyFont="1" applyFill="1" applyAlignment="1">
      <alignment horizontal="left" vertical="center" wrapText="1"/>
    </xf>
    <xf numFmtId="0" fontId="12" fillId="3" borderId="0" xfId="18" applyFont="1" applyFill="1" applyAlignment="1">
      <alignment horizontal="center" vertical="center" wrapText="1"/>
    </xf>
    <xf numFmtId="0" fontId="12" fillId="3" borderId="0" xfId="18" applyFont="1" applyFill="1" applyAlignment="1">
      <alignment vertical="center" wrapText="1"/>
    </xf>
    <xf numFmtId="0" fontId="12" fillId="3" borderId="0" xfId="18" applyFont="1" applyFill="1">
      <alignment vertical="center"/>
    </xf>
    <xf numFmtId="0" fontId="1" fillId="0" borderId="1" xfId="18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5" fillId="0" borderId="1" xfId="18" applyFont="1" applyBorder="1" applyAlignment="1">
      <alignment horizontal="right" vertical="center"/>
    </xf>
    <xf numFmtId="0" fontId="15" fillId="0" borderId="1" xfId="18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18" applyFont="1" applyFill="1" applyBorder="1" applyAlignment="1">
      <alignment horizontal="left" vertical="center" wrapText="1"/>
    </xf>
    <xf numFmtId="49" fontId="1" fillId="4" borderId="1" xfId="11" applyNumberFormat="1" applyFont="1" applyFill="1" applyBorder="1" applyAlignment="1">
      <alignment horizontal="center" vertical="center" wrapText="1"/>
    </xf>
    <xf numFmtId="0" fontId="1" fillId="4" borderId="1" xfId="1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1" fillId="4" borderId="1" xfId="11" applyFont="1" applyFill="1" applyBorder="1" applyAlignment="1">
      <alignment horizontal="center" vertical="center" wrapText="1"/>
    </xf>
    <xf numFmtId="0" fontId="3" fillId="4" borderId="0" xfId="11" applyFont="1" applyFill="1">
      <alignment vertical="center"/>
    </xf>
    <xf numFmtId="1" fontId="3" fillId="4" borderId="0" xfId="11" applyNumberFormat="1" applyFont="1" applyFill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3" borderId="1" xfId="19" applyFont="1" applyFill="1" applyBorder="1" applyAlignment="1" applyProtection="1">
      <alignment horizontal="center" vertical="center" wrapText="1"/>
      <protection locked="0"/>
    </xf>
    <xf numFmtId="0" fontId="22" fillId="2" borderId="0" xfId="19" applyFont="1" applyFill="1">
      <alignment vertical="center"/>
    </xf>
    <xf numFmtId="0" fontId="1" fillId="3" borderId="1" xfId="0" applyFont="1" applyFill="1" applyBorder="1" applyAlignment="1">
      <alignment vertical="center" wrapText="1"/>
    </xf>
    <xf numFmtId="0" fontId="15" fillId="0" borderId="0" xfId="18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0" fontId="15" fillId="4" borderId="0" xfId="1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1" fontId="15" fillId="0" borderId="0" xfId="18" applyNumberFormat="1" applyFont="1" applyAlignment="1">
      <alignment horizontal="center" vertical="center" wrapText="1"/>
    </xf>
  </cellXfs>
  <cellStyles count="21">
    <cellStyle name="_x0007_" xfId="10" xr:uid="{00000000-0005-0000-0000-000038000000}"/>
    <cellStyle name="常规" xfId="0" builtinId="0"/>
    <cellStyle name="常规 10 10" xfId="18" xr:uid="{2C9005B8-658E-4D5E-B704-49863680A7E6}"/>
    <cellStyle name="常规 10 2 2 2 3" xfId="19" xr:uid="{EEF4B2FE-90A2-4E62-98F0-0EA7A426B5FC}"/>
    <cellStyle name="常规 2" xfId="11" xr:uid="{00000000-0005-0000-0000-00003B000000}"/>
    <cellStyle name="常规 2 2" xfId="8" xr:uid="{00000000-0005-0000-0000-000033000000}"/>
    <cellStyle name="常规 2 2 2" xfId="5" xr:uid="{00000000-0005-0000-0000-000027000000}"/>
    <cellStyle name="常规 2 2 2 2" xfId="2" xr:uid="{00000000-0005-0000-0000-000003000000}"/>
    <cellStyle name="常规 2 2 3" xfId="6" xr:uid="{00000000-0005-0000-0000-00002A000000}"/>
    <cellStyle name="常规 2 2_Sheet1" xfId="12" xr:uid="{00000000-0005-0000-0000-00003C000000}"/>
    <cellStyle name="常规 2 3" xfId="9" xr:uid="{00000000-0005-0000-0000-000037000000}"/>
    <cellStyle name="常规 3" xfId="13" xr:uid="{00000000-0005-0000-0000-00003D000000}"/>
    <cellStyle name="常规 3 2" xfId="7" xr:uid="{00000000-0005-0000-0000-00002E000000}"/>
    <cellStyle name="常规 3 2 2" xfId="4" xr:uid="{00000000-0005-0000-0000-000015000000}"/>
    <cellStyle name="常规 4" xfId="14" xr:uid="{00000000-0005-0000-0000-00003E000000}"/>
    <cellStyle name="常规 4 2" xfId="15" xr:uid="{00000000-0005-0000-0000-00003F000000}"/>
    <cellStyle name="常规 4 2 2" xfId="1" xr:uid="{00000000-0005-0000-0000-000001000000}"/>
    <cellStyle name="常规 4 2 3" xfId="20" xr:uid="{E04273A1-9246-454C-803A-512E59887E49}"/>
    <cellStyle name="常规 5" xfId="16" xr:uid="{00000000-0005-0000-0000-000040000000}"/>
    <cellStyle name="常规 6" xfId="3" xr:uid="{00000000-0005-0000-0000-00000F000000}"/>
    <cellStyle name="常规 7 2" xfId="17" xr:uid="{00000000-0005-0000-0000-00004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90" zoomScaleNormal="100" zoomScaleSheetLayoutView="90" workbookViewId="0">
      <selection activeCell="O7" sqref="O7"/>
    </sheetView>
  </sheetViews>
  <sheetFormatPr defaultColWidth="9" defaultRowHeight="39" customHeight="1" x14ac:dyDescent="0.25"/>
  <cols>
    <col min="1" max="1" width="8" style="201" customWidth="1"/>
    <col min="2" max="2" width="33" style="202" customWidth="1"/>
    <col min="3" max="3" width="19.44140625" style="203" customWidth="1"/>
    <col min="4" max="5" width="11" style="203" customWidth="1"/>
    <col min="6" max="6" width="25.109375" style="8" customWidth="1"/>
    <col min="7" max="16384" width="9" style="4"/>
  </cols>
  <sheetData>
    <row r="1" spans="1:8" s="7" customFormat="1" ht="39" customHeight="1" x14ac:dyDescent="0.25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223</v>
      </c>
    </row>
    <row r="2" spans="1:8" s="199" customFormat="1" ht="39" customHeight="1" x14ac:dyDescent="0.25">
      <c r="A2" s="195" t="s">
        <v>339</v>
      </c>
      <c r="B2" s="196" t="s">
        <v>358</v>
      </c>
      <c r="C2" s="197" t="s">
        <v>319</v>
      </c>
      <c r="D2" s="198" t="s">
        <v>7</v>
      </c>
      <c r="E2" s="198">
        <v>1</v>
      </c>
      <c r="F2" s="206" t="s">
        <v>355</v>
      </c>
      <c r="G2" s="205" t="s">
        <v>335</v>
      </c>
      <c r="H2" s="200"/>
    </row>
    <row r="3" spans="1:8" s="199" customFormat="1" ht="39" customHeight="1" x14ac:dyDescent="0.25">
      <c r="A3" s="195" t="s">
        <v>340</v>
      </c>
      <c r="B3" s="196" t="s">
        <v>225</v>
      </c>
      <c r="C3" s="197" t="s">
        <v>320</v>
      </c>
      <c r="D3" s="198" t="s">
        <v>7</v>
      </c>
      <c r="E3" s="198">
        <v>1</v>
      </c>
      <c r="F3" s="3"/>
      <c r="H3" s="200"/>
    </row>
    <row r="4" spans="1:8" s="199" customFormat="1" ht="39" customHeight="1" x14ac:dyDescent="0.25">
      <c r="A4" s="195" t="s">
        <v>341</v>
      </c>
      <c r="B4" s="196" t="s">
        <v>224</v>
      </c>
      <c r="C4" s="197" t="s">
        <v>321</v>
      </c>
      <c r="D4" s="198" t="s">
        <v>7</v>
      </c>
      <c r="E4" s="198">
        <v>1</v>
      </c>
      <c r="F4" s="3"/>
      <c r="H4" s="200"/>
    </row>
    <row r="5" spans="1:8" s="199" customFormat="1" ht="39" customHeight="1" x14ac:dyDescent="0.25">
      <c r="A5" s="195" t="s">
        <v>342</v>
      </c>
      <c r="B5" s="196" t="s">
        <v>228</v>
      </c>
      <c r="C5" s="197" t="s">
        <v>327</v>
      </c>
      <c r="D5" s="198" t="s">
        <v>7</v>
      </c>
      <c r="E5" s="198">
        <v>1</v>
      </c>
      <c r="F5" s="3"/>
      <c r="H5" s="200"/>
    </row>
    <row r="6" spans="1:8" s="199" customFormat="1" ht="39" customHeight="1" x14ac:dyDescent="0.25">
      <c r="A6" s="195" t="s">
        <v>343</v>
      </c>
      <c r="B6" s="196" t="s">
        <v>229</v>
      </c>
      <c r="C6" s="197" t="s">
        <v>322</v>
      </c>
      <c r="D6" s="198" t="s">
        <v>7</v>
      </c>
      <c r="E6" s="198">
        <v>1</v>
      </c>
      <c r="F6" s="3"/>
      <c r="H6" s="200"/>
    </row>
    <row r="7" spans="1:8" s="199" customFormat="1" ht="39" customHeight="1" x14ac:dyDescent="0.25">
      <c r="A7" s="195" t="s">
        <v>344</v>
      </c>
      <c r="B7" s="196" t="s">
        <v>240</v>
      </c>
      <c r="C7" s="197" t="s">
        <v>323</v>
      </c>
      <c r="D7" s="198" t="s">
        <v>7</v>
      </c>
      <c r="E7" s="198">
        <v>1</v>
      </c>
      <c r="F7" s="3"/>
    </row>
    <row r="8" spans="1:8" s="199" customFormat="1" ht="39" customHeight="1" x14ac:dyDescent="0.25">
      <c r="A8" s="195" t="s">
        <v>345</v>
      </c>
      <c r="B8" s="196" t="s">
        <v>241</v>
      </c>
      <c r="C8" s="197" t="s">
        <v>324</v>
      </c>
      <c r="D8" s="198" t="s">
        <v>7</v>
      </c>
      <c r="E8" s="198">
        <v>1</v>
      </c>
      <c r="F8" s="3"/>
    </row>
    <row r="9" spans="1:8" s="199" customFormat="1" ht="39" customHeight="1" x14ac:dyDescent="0.25">
      <c r="A9" s="195" t="s">
        <v>346</v>
      </c>
      <c r="B9" s="196" t="s">
        <v>266</v>
      </c>
      <c r="C9" s="197" t="s">
        <v>320</v>
      </c>
      <c r="D9" s="198" t="s">
        <v>7</v>
      </c>
      <c r="E9" s="198">
        <v>1</v>
      </c>
      <c r="F9" s="3"/>
    </row>
    <row r="10" spans="1:8" s="199" customFormat="1" ht="39" customHeight="1" x14ac:dyDescent="0.25">
      <c r="A10" s="195" t="s">
        <v>347</v>
      </c>
      <c r="B10" s="196" t="s">
        <v>242</v>
      </c>
      <c r="C10" s="197" t="s">
        <v>326</v>
      </c>
      <c r="D10" s="198" t="s">
        <v>7</v>
      </c>
      <c r="E10" s="198">
        <v>1</v>
      </c>
      <c r="F10" s="3"/>
      <c r="H10" s="200"/>
    </row>
    <row r="11" spans="1:8" s="199" customFormat="1" ht="39" customHeight="1" x14ac:dyDescent="0.25">
      <c r="A11" s="195" t="s">
        <v>348</v>
      </c>
      <c r="B11" s="196" t="s">
        <v>243</v>
      </c>
      <c r="C11" s="197" t="s">
        <v>329</v>
      </c>
      <c r="D11" s="198" t="s">
        <v>7</v>
      </c>
      <c r="E11" s="198">
        <v>1</v>
      </c>
      <c r="F11" s="3"/>
      <c r="H11" s="200"/>
    </row>
    <row r="12" spans="1:8" s="199" customFormat="1" ht="39" customHeight="1" x14ac:dyDescent="0.25">
      <c r="A12" s="195" t="s">
        <v>349</v>
      </c>
      <c r="B12" s="196" t="s">
        <v>267</v>
      </c>
      <c r="C12" s="197" t="s">
        <v>326</v>
      </c>
      <c r="D12" s="198" t="s">
        <v>7</v>
      </c>
      <c r="E12" s="198">
        <v>1</v>
      </c>
      <c r="F12" s="3"/>
      <c r="H12" s="200"/>
    </row>
    <row r="13" spans="1:8" s="199" customFormat="1" ht="39" customHeight="1" x14ac:dyDescent="0.25">
      <c r="A13" s="195" t="s">
        <v>350</v>
      </c>
      <c r="B13" s="196" t="s">
        <v>312</v>
      </c>
      <c r="C13" s="197" t="s">
        <v>324</v>
      </c>
      <c r="D13" s="198" t="s">
        <v>7</v>
      </c>
      <c r="E13" s="198">
        <v>1</v>
      </c>
      <c r="F13" s="3" t="s">
        <v>318</v>
      </c>
      <c r="H13" s="200"/>
    </row>
  </sheetData>
  <phoneticPr fontId="19" type="noConversion"/>
  <pageMargins left="0.70866141732283505" right="0.70866141732283505" top="0.74803149606299202" bottom="0.74803149606299202" header="0.31496062992126" footer="0.31496062992126"/>
  <pageSetup paperSize="9" scale="85" orientation="landscape" r:id="rId1"/>
  <headerFooter>
    <oddHeader>&amp;C&amp;A</oddHeader>
    <oddFooter>&amp;C广州万冠水处理设备有限公司&amp;R&amp;P/&amp;N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zoomScaleNormal="100" zoomScaleSheetLayoutView="100" workbookViewId="0">
      <selection activeCell="J7" sqref="J7"/>
    </sheetView>
  </sheetViews>
  <sheetFormatPr defaultColWidth="9" defaultRowHeight="17.399999999999999" x14ac:dyDescent="0.25"/>
  <cols>
    <col min="1" max="1" width="10.33203125" style="40" customWidth="1"/>
    <col min="2" max="2" width="17.77734375" style="41" customWidth="1"/>
    <col min="3" max="3" width="15.77734375" style="42" customWidth="1"/>
    <col min="4" max="5" width="7.33203125" style="42" customWidth="1"/>
    <col min="6" max="6" width="13.77734375" style="42" customWidth="1"/>
    <col min="7" max="7" width="9.77734375" style="42" customWidth="1"/>
    <col min="8" max="8" width="13.77734375" style="43" customWidth="1"/>
    <col min="9" max="9" width="21.5546875" style="43" customWidth="1"/>
    <col min="10" max="16384" width="9" style="44"/>
  </cols>
  <sheetData>
    <row r="1" spans="1:17" s="10" customFormat="1" ht="30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4</v>
      </c>
      <c r="F1" s="164" t="s">
        <v>15</v>
      </c>
      <c r="G1" s="164" t="s">
        <v>16</v>
      </c>
      <c r="H1" s="164" t="s">
        <v>17</v>
      </c>
      <c r="I1" s="164" t="s">
        <v>5</v>
      </c>
    </row>
    <row r="2" spans="1:17" s="15" customFormat="1" ht="63.6" customHeight="1" x14ac:dyDescent="0.25">
      <c r="A2" s="82" t="s">
        <v>19</v>
      </c>
      <c r="B2" s="83" t="s">
        <v>20</v>
      </c>
      <c r="C2" s="84"/>
      <c r="D2" s="84"/>
      <c r="E2" s="84"/>
      <c r="F2" s="84"/>
      <c r="G2" s="84"/>
      <c r="H2" s="84"/>
      <c r="I2" s="81" t="s">
        <v>246</v>
      </c>
      <c r="K2" s="211" t="s">
        <v>247</v>
      </c>
      <c r="L2" s="211"/>
      <c r="M2" s="211"/>
      <c r="N2" s="211"/>
      <c r="O2" s="211"/>
      <c r="P2" s="211"/>
      <c r="Q2" s="211"/>
    </row>
    <row r="3" spans="1:17" s="20" customFormat="1" ht="53.4" customHeight="1" x14ac:dyDescent="0.25">
      <c r="A3" s="85">
        <v>1</v>
      </c>
      <c r="B3" s="86" t="s">
        <v>21</v>
      </c>
      <c r="C3" s="87"/>
      <c r="D3" s="87"/>
      <c r="E3" s="87"/>
      <c r="F3" s="87"/>
      <c r="G3" s="87"/>
      <c r="H3" s="1"/>
      <c r="I3" s="193" t="s">
        <v>248</v>
      </c>
      <c r="K3" s="211"/>
      <c r="L3" s="211"/>
      <c r="M3" s="211"/>
      <c r="N3" s="211"/>
      <c r="O3" s="211"/>
      <c r="P3" s="211"/>
      <c r="Q3" s="211"/>
    </row>
    <row r="4" spans="1:17" s="20" customFormat="1" ht="31.2" x14ac:dyDescent="0.25">
      <c r="A4" s="87" t="s">
        <v>6</v>
      </c>
      <c r="B4" s="2" t="s">
        <v>127</v>
      </c>
      <c r="C4" s="93" t="s">
        <v>249</v>
      </c>
      <c r="D4" s="87" t="s">
        <v>24</v>
      </c>
      <c r="E4" s="87">
        <v>2</v>
      </c>
      <c r="F4" s="166" t="s">
        <v>105</v>
      </c>
      <c r="G4" s="92" t="s">
        <v>106</v>
      </c>
      <c r="H4" s="93" t="s">
        <v>86</v>
      </c>
      <c r="I4" s="160" t="s">
        <v>250</v>
      </c>
    </row>
    <row r="5" spans="1:17" s="20" customFormat="1" ht="36" customHeight="1" x14ac:dyDescent="0.25">
      <c r="A5" s="87" t="s">
        <v>8</v>
      </c>
      <c r="B5" s="2" t="s">
        <v>127</v>
      </c>
      <c r="C5" s="93" t="s">
        <v>244</v>
      </c>
      <c r="D5" s="87" t="s">
        <v>24</v>
      </c>
      <c r="E5" s="87">
        <v>2</v>
      </c>
      <c r="F5" s="166" t="s">
        <v>105</v>
      </c>
      <c r="G5" s="92" t="s">
        <v>106</v>
      </c>
      <c r="H5" s="93" t="s">
        <v>86</v>
      </c>
      <c r="I5" s="72"/>
      <c r="K5" s="45"/>
    </row>
    <row r="6" spans="1:17" s="20" customFormat="1" ht="36" customHeight="1" x14ac:dyDescent="0.25">
      <c r="A6" s="87" t="s">
        <v>9</v>
      </c>
      <c r="B6" s="2" t="s">
        <v>127</v>
      </c>
      <c r="C6" s="93" t="s">
        <v>29</v>
      </c>
      <c r="D6" s="87" t="s">
        <v>24</v>
      </c>
      <c r="E6" s="87">
        <v>2</v>
      </c>
      <c r="F6" s="166" t="s">
        <v>105</v>
      </c>
      <c r="G6" s="92" t="s">
        <v>106</v>
      </c>
      <c r="H6" s="93" t="s">
        <v>86</v>
      </c>
      <c r="I6" s="72"/>
    </row>
    <row r="7" spans="1:17" s="20" customFormat="1" ht="36" customHeight="1" x14ac:dyDescent="0.25">
      <c r="A7" s="87" t="s">
        <v>10</v>
      </c>
      <c r="B7" s="2" t="s">
        <v>127</v>
      </c>
      <c r="C7" s="93" t="s">
        <v>30</v>
      </c>
      <c r="D7" s="87" t="s">
        <v>24</v>
      </c>
      <c r="E7" s="87">
        <v>4</v>
      </c>
      <c r="F7" s="166" t="s">
        <v>105</v>
      </c>
      <c r="G7" s="92" t="s">
        <v>106</v>
      </c>
      <c r="H7" s="93" t="s">
        <v>86</v>
      </c>
      <c r="I7" s="72"/>
    </row>
    <row r="8" spans="1:17" s="20" customFormat="1" ht="36" customHeight="1" x14ac:dyDescent="0.25">
      <c r="A8" s="87" t="s">
        <v>11</v>
      </c>
      <c r="B8" s="2" t="s">
        <v>127</v>
      </c>
      <c r="C8" s="93" t="s">
        <v>251</v>
      </c>
      <c r="D8" s="87" t="s">
        <v>24</v>
      </c>
      <c r="E8" s="87">
        <v>2</v>
      </c>
      <c r="F8" s="166" t="s">
        <v>105</v>
      </c>
      <c r="G8" s="92" t="s">
        <v>106</v>
      </c>
      <c r="H8" s="93" t="s">
        <v>86</v>
      </c>
      <c r="I8" s="72"/>
    </row>
    <row r="9" spans="1:17" s="20" customFormat="1" ht="38.4" customHeight="1" x14ac:dyDescent="0.25">
      <c r="A9" s="87" t="s">
        <v>12</v>
      </c>
      <c r="B9" s="2" t="s">
        <v>128</v>
      </c>
      <c r="C9" s="93" t="s">
        <v>129</v>
      </c>
      <c r="D9" s="87" t="s">
        <v>24</v>
      </c>
      <c r="E9" s="87">
        <v>5</v>
      </c>
      <c r="F9" s="166" t="s">
        <v>87</v>
      </c>
      <c r="G9" s="92">
        <v>304</v>
      </c>
      <c r="H9" s="93" t="s">
        <v>86</v>
      </c>
      <c r="I9" s="72" t="s">
        <v>135</v>
      </c>
    </row>
    <row r="10" spans="1:17" s="20" customFormat="1" ht="38.4" customHeight="1" x14ac:dyDescent="0.25">
      <c r="A10" s="87" t="s">
        <v>13</v>
      </c>
      <c r="B10" s="2" t="s">
        <v>130</v>
      </c>
      <c r="C10" s="93" t="s">
        <v>94</v>
      </c>
      <c r="D10" s="87" t="s">
        <v>24</v>
      </c>
      <c r="E10" s="87">
        <v>5</v>
      </c>
      <c r="F10" s="166" t="s">
        <v>87</v>
      </c>
      <c r="G10" s="92">
        <v>304</v>
      </c>
      <c r="H10" s="93" t="s">
        <v>86</v>
      </c>
      <c r="I10" s="72" t="s">
        <v>135</v>
      </c>
    </row>
    <row r="11" spans="1:17" s="20" customFormat="1" ht="38.4" customHeight="1" x14ac:dyDescent="0.25">
      <c r="A11" s="87" t="s">
        <v>14</v>
      </c>
      <c r="B11" s="73" t="s">
        <v>136</v>
      </c>
      <c r="C11" s="93"/>
      <c r="D11" s="87" t="s">
        <v>24</v>
      </c>
      <c r="E11" s="87">
        <v>10</v>
      </c>
      <c r="F11" s="166"/>
      <c r="G11" s="92"/>
      <c r="H11" s="93"/>
      <c r="I11" s="72" t="s">
        <v>134</v>
      </c>
    </row>
    <row r="12" spans="1:17" s="20" customFormat="1" ht="30" customHeight="1" x14ac:dyDescent="0.25">
      <c r="A12" s="85">
        <v>2</v>
      </c>
      <c r="B12" s="86" t="s">
        <v>32</v>
      </c>
      <c r="C12" s="1"/>
      <c r="D12" s="87"/>
      <c r="E12" s="87"/>
      <c r="F12" s="87"/>
      <c r="G12" s="87"/>
      <c r="H12" s="1"/>
      <c r="I12" s="87"/>
    </row>
    <row r="13" spans="1:17" s="29" customFormat="1" ht="35.700000000000003" customHeight="1" x14ac:dyDescent="0.25">
      <c r="A13" s="92" t="s">
        <v>33</v>
      </c>
      <c r="B13" s="2" t="s">
        <v>112</v>
      </c>
      <c r="C13" s="77" t="s">
        <v>249</v>
      </c>
      <c r="D13" s="87" t="s">
        <v>35</v>
      </c>
      <c r="E13" s="87">
        <v>200</v>
      </c>
      <c r="F13" s="76" t="s">
        <v>245</v>
      </c>
      <c r="G13" s="92" t="s">
        <v>106</v>
      </c>
      <c r="H13" s="1" t="s">
        <v>26</v>
      </c>
      <c r="I13" s="167"/>
    </row>
    <row r="14" spans="1:17" s="29" customFormat="1" ht="35.700000000000003" customHeight="1" x14ac:dyDescent="0.25">
      <c r="A14" s="92" t="s">
        <v>36</v>
      </c>
      <c r="B14" s="2" t="s">
        <v>112</v>
      </c>
      <c r="C14" s="77" t="s">
        <v>325</v>
      </c>
      <c r="D14" s="87" t="s">
        <v>35</v>
      </c>
      <c r="E14" s="87">
        <v>10</v>
      </c>
      <c r="F14" s="76" t="s">
        <v>105</v>
      </c>
      <c r="G14" s="92" t="s">
        <v>106</v>
      </c>
      <c r="H14" s="1" t="s">
        <v>26</v>
      </c>
      <c r="I14" s="167"/>
    </row>
    <row r="15" spans="1:17" s="29" customFormat="1" ht="35.700000000000003" customHeight="1" x14ac:dyDescent="0.25">
      <c r="A15" s="92" t="s">
        <v>37</v>
      </c>
      <c r="B15" s="2" t="s">
        <v>112</v>
      </c>
      <c r="C15" s="77" t="s">
        <v>29</v>
      </c>
      <c r="D15" s="87" t="s">
        <v>35</v>
      </c>
      <c r="E15" s="87">
        <v>10</v>
      </c>
      <c r="F15" s="76" t="s">
        <v>105</v>
      </c>
      <c r="G15" s="92" t="s">
        <v>106</v>
      </c>
      <c r="H15" s="1" t="s">
        <v>26</v>
      </c>
      <c r="I15" s="167"/>
    </row>
    <row r="16" spans="1:17" s="29" customFormat="1" ht="35.700000000000003" customHeight="1" x14ac:dyDescent="0.25">
      <c r="A16" s="92" t="s">
        <v>38</v>
      </c>
      <c r="B16" s="2" t="s">
        <v>112</v>
      </c>
      <c r="C16" s="77" t="s">
        <v>30</v>
      </c>
      <c r="D16" s="87" t="s">
        <v>35</v>
      </c>
      <c r="E16" s="87">
        <v>20</v>
      </c>
      <c r="F16" s="76" t="s">
        <v>105</v>
      </c>
      <c r="G16" s="92" t="s">
        <v>106</v>
      </c>
      <c r="H16" s="1" t="s">
        <v>26</v>
      </c>
      <c r="I16" s="167"/>
    </row>
    <row r="17" spans="1:9" s="29" customFormat="1" ht="35.700000000000003" customHeight="1" x14ac:dyDescent="0.25">
      <c r="A17" s="92" t="s">
        <v>39</v>
      </c>
      <c r="B17" s="2" t="s">
        <v>112</v>
      </c>
      <c r="C17" s="77" t="s">
        <v>251</v>
      </c>
      <c r="D17" s="87" t="s">
        <v>35</v>
      </c>
      <c r="E17" s="87">
        <v>10</v>
      </c>
      <c r="F17" s="76" t="s">
        <v>105</v>
      </c>
      <c r="G17" s="92" t="s">
        <v>106</v>
      </c>
      <c r="H17" s="1" t="s">
        <v>26</v>
      </c>
      <c r="I17" s="167"/>
    </row>
    <row r="18" spans="1:9" s="20" customFormat="1" ht="34.200000000000003" customHeight="1" x14ac:dyDescent="0.25">
      <c r="A18" s="92" t="s">
        <v>40</v>
      </c>
      <c r="B18" s="2" t="s">
        <v>42</v>
      </c>
      <c r="C18" s="93" t="s">
        <v>249</v>
      </c>
      <c r="D18" s="92" t="s">
        <v>35</v>
      </c>
      <c r="E18" s="92">
        <v>24</v>
      </c>
      <c r="F18" s="76" t="s">
        <v>105</v>
      </c>
      <c r="G18" s="92" t="s">
        <v>106</v>
      </c>
      <c r="H18" s="93" t="s">
        <v>26</v>
      </c>
      <c r="I18" s="72"/>
    </row>
    <row r="19" spans="1:9" s="20" customFormat="1" ht="32.700000000000003" customHeight="1" x14ac:dyDescent="0.25">
      <c r="A19" s="92" t="s">
        <v>41</v>
      </c>
      <c r="B19" s="2" t="s">
        <v>42</v>
      </c>
      <c r="C19" s="77" t="s">
        <v>28</v>
      </c>
      <c r="D19" s="87" t="s">
        <v>24</v>
      </c>
      <c r="E19" s="87">
        <v>6</v>
      </c>
      <c r="F19" s="76" t="s">
        <v>105</v>
      </c>
      <c r="G19" s="92" t="s">
        <v>106</v>
      </c>
      <c r="H19" s="1" t="s">
        <v>26</v>
      </c>
      <c r="I19" s="72"/>
    </row>
    <row r="20" spans="1:9" s="20" customFormat="1" ht="32.700000000000003" customHeight="1" x14ac:dyDescent="0.25">
      <c r="A20" s="92" t="s">
        <v>43</v>
      </c>
      <c r="B20" s="2" t="s">
        <v>42</v>
      </c>
      <c r="C20" s="77" t="s">
        <v>29</v>
      </c>
      <c r="D20" s="87" t="s">
        <v>24</v>
      </c>
      <c r="E20" s="87">
        <v>6</v>
      </c>
      <c r="F20" s="76" t="s">
        <v>105</v>
      </c>
      <c r="G20" s="92" t="s">
        <v>106</v>
      </c>
      <c r="H20" s="1" t="s">
        <v>26</v>
      </c>
      <c r="I20" s="72"/>
    </row>
    <row r="21" spans="1:9" s="20" customFormat="1" ht="32.700000000000003" customHeight="1" x14ac:dyDescent="0.25">
      <c r="A21" s="92" t="s">
        <v>44</v>
      </c>
      <c r="B21" s="2" t="s">
        <v>42</v>
      </c>
      <c r="C21" s="77" t="s">
        <v>30</v>
      </c>
      <c r="D21" s="87" t="s">
        <v>24</v>
      </c>
      <c r="E21" s="87">
        <v>12</v>
      </c>
      <c r="F21" s="76" t="s">
        <v>105</v>
      </c>
      <c r="G21" s="92" t="s">
        <v>106</v>
      </c>
      <c r="H21" s="1" t="s">
        <v>26</v>
      </c>
      <c r="I21" s="72"/>
    </row>
    <row r="22" spans="1:9" s="20" customFormat="1" ht="32.700000000000003" customHeight="1" x14ac:dyDescent="0.25">
      <c r="A22" s="92" t="s">
        <v>45</v>
      </c>
      <c r="B22" s="2" t="s">
        <v>42</v>
      </c>
      <c r="C22" s="77" t="s">
        <v>251</v>
      </c>
      <c r="D22" s="87" t="s">
        <v>24</v>
      </c>
      <c r="E22" s="87">
        <v>6</v>
      </c>
      <c r="F22" s="76" t="s">
        <v>105</v>
      </c>
      <c r="G22" s="92" t="s">
        <v>106</v>
      </c>
      <c r="H22" s="1" t="s">
        <v>26</v>
      </c>
      <c r="I22" s="72"/>
    </row>
    <row r="23" spans="1:9" s="20" customFormat="1" ht="32.700000000000003" customHeight="1" x14ac:dyDescent="0.25">
      <c r="A23" s="92" t="s">
        <v>46</v>
      </c>
      <c r="B23" s="75" t="s">
        <v>49</v>
      </c>
      <c r="C23" s="77" t="s">
        <v>253</v>
      </c>
      <c r="D23" s="87" t="s">
        <v>24</v>
      </c>
      <c r="E23" s="87">
        <v>2</v>
      </c>
      <c r="F23" s="76" t="s">
        <v>105</v>
      </c>
      <c r="G23" s="92" t="s">
        <v>106</v>
      </c>
      <c r="H23" s="1" t="s">
        <v>26</v>
      </c>
      <c r="I23" s="72"/>
    </row>
    <row r="24" spans="1:9" s="20" customFormat="1" ht="32.700000000000003" customHeight="1" x14ac:dyDescent="0.25">
      <c r="A24" s="92" t="s">
        <v>47</v>
      </c>
      <c r="B24" s="75" t="s">
        <v>49</v>
      </c>
      <c r="C24" s="77" t="s">
        <v>255</v>
      </c>
      <c r="D24" s="87" t="s">
        <v>24</v>
      </c>
      <c r="E24" s="87">
        <v>2</v>
      </c>
      <c r="F24" s="76" t="s">
        <v>105</v>
      </c>
      <c r="G24" s="92" t="s">
        <v>106</v>
      </c>
      <c r="H24" s="1" t="s">
        <v>26</v>
      </c>
      <c r="I24" s="72"/>
    </row>
    <row r="25" spans="1:9" s="20" customFormat="1" ht="32.700000000000003" customHeight="1" x14ac:dyDescent="0.25">
      <c r="A25" s="92" t="s">
        <v>48</v>
      </c>
      <c r="B25" s="75" t="s">
        <v>49</v>
      </c>
      <c r="C25" s="77" t="s">
        <v>256</v>
      </c>
      <c r="D25" s="87" t="s">
        <v>24</v>
      </c>
      <c r="E25" s="87">
        <v>2</v>
      </c>
      <c r="F25" s="76" t="s">
        <v>105</v>
      </c>
      <c r="G25" s="92" t="s">
        <v>106</v>
      </c>
      <c r="H25" s="1" t="s">
        <v>26</v>
      </c>
      <c r="I25" s="72"/>
    </row>
    <row r="26" spans="1:9" s="20" customFormat="1" ht="32.700000000000003" customHeight="1" x14ac:dyDescent="0.25">
      <c r="A26" s="92" t="s">
        <v>50</v>
      </c>
      <c r="B26" s="75" t="s">
        <v>55</v>
      </c>
      <c r="C26" s="77" t="s">
        <v>249</v>
      </c>
      <c r="D26" s="87" t="s">
        <v>24</v>
      </c>
      <c r="E26" s="87">
        <v>2</v>
      </c>
      <c r="F26" s="76" t="s">
        <v>105</v>
      </c>
      <c r="G26" s="92" t="s">
        <v>106</v>
      </c>
      <c r="H26" s="1" t="s">
        <v>26</v>
      </c>
      <c r="I26" s="72"/>
    </row>
    <row r="27" spans="1:9" s="20" customFormat="1" ht="32.700000000000003" customHeight="1" x14ac:dyDescent="0.25">
      <c r="A27" s="92" t="s">
        <v>52</v>
      </c>
      <c r="B27" s="75" t="s">
        <v>57</v>
      </c>
      <c r="C27" s="77" t="s">
        <v>255</v>
      </c>
      <c r="D27" s="87" t="s">
        <v>24</v>
      </c>
      <c r="E27" s="87">
        <v>2</v>
      </c>
      <c r="F27" s="76" t="s">
        <v>105</v>
      </c>
      <c r="G27" s="92" t="s">
        <v>106</v>
      </c>
      <c r="H27" s="1" t="s">
        <v>26</v>
      </c>
      <c r="I27" s="72"/>
    </row>
    <row r="28" spans="1:9" s="20" customFormat="1" ht="32.700000000000003" customHeight="1" x14ac:dyDescent="0.25">
      <c r="A28" s="92" t="s">
        <v>53</v>
      </c>
      <c r="B28" s="75" t="s">
        <v>57</v>
      </c>
      <c r="C28" s="77" t="s">
        <v>254</v>
      </c>
      <c r="D28" s="87" t="s">
        <v>24</v>
      </c>
      <c r="E28" s="87">
        <v>2</v>
      </c>
      <c r="F28" s="76" t="s">
        <v>105</v>
      </c>
      <c r="G28" s="92" t="s">
        <v>106</v>
      </c>
      <c r="H28" s="1" t="s">
        <v>26</v>
      </c>
      <c r="I28" s="72"/>
    </row>
    <row r="29" spans="1:9" s="20" customFormat="1" ht="32.700000000000003" customHeight="1" x14ac:dyDescent="0.25">
      <c r="A29" s="92" t="s">
        <v>56</v>
      </c>
      <c r="B29" s="2" t="s">
        <v>120</v>
      </c>
      <c r="C29" s="93" t="s">
        <v>249</v>
      </c>
      <c r="D29" s="87" t="s">
        <v>24</v>
      </c>
      <c r="E29" s="87">
        <v>2</v>
      </c>
      <c r="F29" s="76" t="s">
        <v>105</v>
      </c>
      <c r="G29" s="92" t="s">
        <v>106</v>
      </c>
      <c r="H29" s="1" t="s">
        <v>26</v>
      </c>
      <c r="I29" s="72" t="s">
        <v>257</v>
      </c>
    </row>
    <row r="30" spans="1:9" s="20" customFormat="1" ht="32.4" customHeight="1" x14ac:dyDescent="0.25">
      <c r="A30" s="92" t="s">
        <v>58</v>
      </c>
      <c r="B30" s="2" t="s">
        <v>120</v>
      </c>
      <c r="C30" s="93" t="s">
        <v>244</v>
      </c>
      <c r="D30" s="87" t="s">
        <v>24</v>
      </c>
      <c r="E30" s="87">
        <v>2</v>
      </c>
      <c r="F30" s="76" t="s">
        <v>105</v>
      </c>
      <c r="G30" s="92" t="s">
        <v>106</v>
      </c>
      <c r="H30" s="1" t="s">
        <v>26</v>
      </c>
      <c r="I30" s="72" t="s">
        <v>257</v>
      </c>
    </row>
    <row r="31" spans="1:9" s="20" customFormat="1" ht="32.4" customHeight="1" x14ac:dyDescent="0.25">
      <c r="A31" s="92" t="s">
        <v>59</v>
      </c>
      <c r="B31" s="2" t="s">
        <v>120</v>
      </c>
      <c r="C31" s="93" t="s">
        <v>29</v>
      </c>
      <c r="D31" s="87" t="s">
        <v>24</v>
      </c>
      <c r="E31" s="87">
        <v>2</v>
      </c>
      <c r="F31" s="76" t="s">
        <v>105</v>
      </c>
      <c r="G31" s="92" t="s">
        <v>106</v>
      </c>
      <c r="H31" s="1" t="s">
        <v>26</v>
      </c>
      <c r="I31" s="72" t="s">
        <v>257</v>
      </c>
    </row>
    <row r="32" spans="1:9" s="20" customFormat="1" ht="32.4" customHeight="1" x14ac:dyDescent="0.25">
      <c r="A32" s="92" t="s">
        <v>60</v>
      </c>
      <c r="B32" s="2" t="s">
        <v>120</v>
      </c>
      <c r="C32" s="93" t="s">
        <v>30</v>
      </c>
      <c r="D32" s="87" t="s">
        <v>24</v>
      </c>
      <c r="E32" s="87">
        <v>4</v>
      </c>
      <c r="F32" s="76" t="s">
        <v>105</v>
      </c>
      <c r="G32" s="92" t="s">
        <v>106</v>
      </c>
      <c r="H32" s="1" t="s">
        <v>26</v>
      </c>
      <c r="I32" s="72" t="s">
        <v>257</v>
      </c>
    </row>
    <row r="33" spans="1:9" s="20" customFormat="1" ht="32.4" customHeight="1" x14ac:dyDescent="0.25">
      <c r="A33" s="92" t="s">
        <v>61</v>
      </c>
      <c r="B33" s="2" t="s">
        <v>120</v>
      </c>
      <c r="C33" s="93" t="s">
        <v>251</v>
      </c>
      <c r="D33" s="87" t="s">
        <v>24</v>
      </c>
      <c r="E33" s="87">
        <v>2</v>
      </c>
      <c r="F33" s="76" t="s">
        <v>105</v>
      </c>
      <c r="G33" s="92" t="s">
        <v>106</v>
      </c>
      <c r="H33" s="1" t="s">
        <v>26</v>
      </c>
      <c r="I33" s="72" t="s">
        <v>257</v>
      </c>
    </row>
    <row r="34" spans="1:9" s="34" customFormat="1" ht="32.1" customHeight="1" x14ac:dyDescent="0.25">
      <c r="A34" s="101" t="s">
        <v>71</v>
      </c>
      <c r="B34" s="81" t="s">
        <v>72</v>
      </c>
      <c r="C34" s="77"/>
      <c r="D34" s="77"/>
      <c r="E34" s="77"/>
      <c r="F34" s="77"/>
      <c r="G34" s="77"/>
      <c r="H34" s="77"/>
      <c r="I34" s="77"/>
    </row>
    <row r="35" spans="1:9" s="107" customFormat="1" ht="31.2" x14ac:dyDescent="0.25">
      <c r="A35" s="74" t="s">
        <v>6</v>
      </c>
      <c r="B35" s="114" t="s">
        <v>73</v>
      </c>
      <c r="C35" s="102" t="s">
        <v>74</v>
      </c>
      <c r="D35" s="74" t="s">
        <v>75</v>
      </c>
      <c r="E35" s="74">
        <f>SUM(E9)</f>
        <v>5</v>
      </c>
      <c r="F35" s="78"/>
      <c r="G35" s="78"/>
      <c r="H35" s="78"/>
      <c r="I35" s="78" t="s">
        <v>76</v>
      </c>
    </row>
    <row r="36" spans="1:9" s="107" customFormat="1" ht="31.2" x14ac:dyDescent="0.25">
      <c r="A36" s="74" t="s">
        <v>8</v>
      </c>
      <c r="B36" s="114" t="s">
        <v>77</v>
      </c>
      <c r="C36" s="39"/>
      <c r="D36" s="74" t="s">
        <v>24</v>
      </c>
      <c r="E36" s="168">
        <f>(E13+E14+E15+E16+E17)/3</f>
        <v>83</v>
      </c>
      <c r="F36" s="78"/>
      <c r="G36" s="78"/>
      <c r="H36" s="78"/>
      <c r="I36" s="78" t="s">
        <v>78</v>
      </c>
    </row>
    <row r="37" spans="1:9" s="107" customFormat="1" ht="30" customHeight="1" x14ac:dyDescent="0.25">
      <c r="A37" s="74" t="s">
        <v>9</v>
      </c>
      <c r="B37" s="75" t="s">
        <v>79</v>
      </c>
      <c r="C37" s="39"/>
      <c r="D37" s="74" t="s">
        <v>7</v>
      </c>
      <c r="E37" s="74">
        <f>E35</f>
        <v>5</v>
      </c>
      <c r="F37" s="78"/>
      <c r="G37" s="78"/>
      <c r="H37" s="78"/>
      <c r="I37" s="78" t="s">
        <v>80</v>
      </c>
    </row>
    <row r="38" spans="1:9" s="107" customFormat="1" ht="30" customHeight="1" x14ac:dyDescent="0.25">
      <c r="A38" s="74" t="s">
        <v>10</v>
      </c>
      <c r="B38" s="75" t="s">
        <v>81</v>
      </c>
      <c r="C38" s="39"/>
      <c r="D38" s="74" t="s">
        <v>7</v>
      </c>
      <c r="E38" s="74">
        <v>8</v>
      </c>
      <c r="F38" s="78"/>
      <c r="G38" s="78"/>
      <c r="H38" s="78"/>
      <c r="I38" s="78" t="s">
        <v>82</v>
      </c>
    </row>
    <row r="39" spans="1:9" s="107" customFormat="1" ht="30" customHeight="1" x14ac:dyDescent="0.25">
      <c r="A39" s="74" t="s">
        <v>11</v>
      </c>
      <c r="B39" s="75" t="s">
        <v>132</v>
      </c>
      <c r="C39" s="39"/>
      <c r="D39" s="74" t="s">
        <v>7</v>
      </c>
      <c r="E39" s="168">
        <f>SUM(E13:E22)</f>
        <v>304</v>
      </c>
      <c r="F39" s="78"/>
      <c r="G39" s="78"/>
      <c r="H39" s="78"/>
      <c r="I39" s="78" t="s">
        <v>133</v>
      </c>
    </row>
  </sheetData>
  <mergeCells count="1">
    <mergeCell ref="K2:Q3"/>
  </mergeCells>
  <phoneticPr fontId="19" type="noConversion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&amp;C&amp;A</oddHeader>
    <oddFooter>&amp;Lwww.gzwanguan.com&amp;C广州万冠&amp;R&amp;P/&amp;N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9"/>
  <sheetViews>
    <sheetView view="pageBreakPreview" zoomScaleNormal="100" zoomScaleSheetLayoutView="100" workbookViewId="0">
      <selection activeCell="N9" sqref="N9"/>
    </sheetView>
  </sheetViews>
  <sheetFormatPr defaultColWidth="9" defaultRowHeight="17.399999999999999" x14ac:dyDescent="0.25"/>
  <cols>
    <col min="1" max="1" width="10.33203125" style="40" customWidth="1"/>
    <col min="2" max="2" width="17.77734375" style="41" customWidth="1"/>
    <col min="3" max="3" width="15.77734375" style="42" customWidth="1"/>
    <col min="4" max="5" width="6.6640625" style="42" customWidth="1"/>
    <col min="6" max="6" width="13.77734375" style="42" customWidth="1"/>
    <col min="7" max="7" width="9.77734375" style="42" customWidth="1"/>
    <col min="8" max="8" width="15.21875" style="43" customWidth="1"/>
    <col min="9" max="9" width="7.33203125" style="42" customWidth="1"/>
    <col min="10" max="10" width="21.5546875" style="43" customWidth="1"/>
    <col min="11" max="11" width="15.33203125" style="44" customWidth="1"/>
    <col min="12" max="16384" width="9" style="44"/>
  </cols>
  <sheetData>
    <row r="1" spans="1:18" s="10" customFormat="1" ht="30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4</v>
      </c>
      <c r="F1" s="164" t="s">
        <v>15</v>
      </c>
      <c r="G1" s="164" t="s">
        <v>16</v>
      </c>
      <c r="H1" s="164" t="s">
        <v>17</v>
      </c>
      <c r="I1" s="164" t="s">
        <v>18</v>
      </c>
      <c r="J1" s="164" t="s">
        <v>5</v>
      </c>
    </row>
    <row r="2" spans="1:18" s="15" customFormat="1" ht="37.200000000000003" customHeight="1" x14ac:dyDescent="0.25">
      <c r="A2" s="82" t="s">
        <v>19</v>
      </c>
      <c r="B2" s="83" t="s">
        <v>20</v>
      </c>
      <c r="C2" s="84"/>
      <c r="D2" s="84"/>
      <c r="E2" s="84"/>
      <c r="F2" s="84"/>
      <c r="G2" s="84"/>
      <c r="H2" s="84"/>
      <c r="I2" s="84"/>
      <c r="J2" s="81" t="s">
        <v>261</v>
      </c>
      <c r="L2" s="211" t="s">
        <v>259</v>
      </c>
      <c r="M2" s="211"/>
      <c r="N2" s="211"/>
      <c r="O2" s="211"/>
      <c r="P2" s="211"/>
      <c r="Q2" s="211"/>
      <c r="R2" s="211"/>
    </row>
    <row r="3" spans="1:18" s="20" customFormat="1" ht="27" customHeight="1" x14ac:dyDescent="0.25">
      <c r="A3" s="85">
        <v>1</v>
      </c>
      <c r="B3" s="86" t="s">
        <v>21</v>
      </c>
      <c r="C3" s="87"/>
      <c r="D3" s="87"/>
      <c r="E3" s="87"/>
      <c r="F3" s="87"/>
      <c r="G3" s="87"/>
      <c r="H3" s="1"/>
      <c r="I3" s="87"/>
      <c r="J3" s="193"/>
      <c r="L3" s="211"/>
      <c r="M3" s="211"/>
      <c r="N3" s="211"/>
      <c r="O3" s="211"/>
      <c r="P3" s="211"/>
      <c r="Q3" s="211"/>
      <c r="R3" s="211"/>
    </row>
    <row r="4" spans="1:18" s="20" customFormat="1" ht="46.8" x14ac:dyDescent="0.25">
      <c r="A4" s="87" t="s">
        <v>6</v>
      </c>
      <c r="B4" s="2" t="s">
        <v>127</v>
      </c>
      <c r="C4" s="93" t="s">
        <v>23</v>
      </c>
      <c r="D4" s="87" t="s">
        <v>24</v>
      </c>
      <c r="E4" s="87">
        <v>2</v>
      </c>
      <c r="F4" s="166" t="s">
        <v>105</v>
      </c>
      <c r="G4" s="92" t="s">
        <v>106</v>
      </c>
      <c r="H4" s="93" t="s">
        <v>86</v>
      </c>
      <c r="I4" s="87"/>
      <c r="J4" s="160" t="s">
        <v>260</v>
      </c>
    </row>
    <row r="5" spans="1:18" s="20" customFormat="1" ht="36.6" customHeight="1" x14ac:dyDescent="0.25">
      <c r="A5" s="87" t="s">
        <v>8</v>
      </c>
      <c r="B5" s="2" t="s">
        <v>127</v>
      </c>
      <c r="C5" s="93" t="s">
        <v>263</v>
      </c>
      <c r="D5" s="87" t="s">
        <v>262</v>
      </c>
      <c r="E5" s="87">
        <v>12</v>
      </c>
      <c r="F5" s="166" t="s">
        <v>105</v>
      </c>
      <c r="G5" s="92" t="s">
        <v>106</v>
      </c>
      <c r="H5" s="93" t="s">
        <v>86</v>
      </c>
      <c r="I5" s="87"/>
      <c r="J5" s="72"/>
    </row>
    <row r="6" spans="1:18" s="20" customFormat="1" ht="36" customHeight="1" x14ac:dyDescent="0.25">
      <c r="A6" s="87" t="s">
        <v>9</v>
      </c>
      <c r="B6" s="2" t="s">
        <v>127</v>
      </c>
      <c r="C6" s="93" t="s">
        <v>30</v>
      </c>
      <c r="D6" s="87" t="s">
        <v>24</v>
      </c>
      <c r="E6" s="87">
        <v>8</v>
      </c>
      <c r="F6" s="166" t="s">
        <v>105</v>
      </c>
      <c r="G6" s="92" t="s">
        <v>106</v>
      </c>
      <c r="H6" s="93" t="s">
        <v>86</v>
      </c>
      <c r="I6" s="87"/>
      <c r="J6" s="72"/>
    </row>
    <row r="7" spans="1:18" s="20" customFormat="1" ht="38.4" customHeight="1" x14ac:dyDescent="0.25">
      <c r="A7" s="87" t="s">
        <v>10</v>
      </c>
      <c r="B7" s="2" t="s">
        <v>128</v>
      </c>
      <c r="C7" s="93" t="s">
        <v>129</v>
      </c>
      <c r="D7" s="87" t="s">
        <v>24</v>
      </c>
      <c r="E7" s="87">
        <v>10</v>
      </c>
      <c r="F7" s="166" t="s">
        <v>87</v>
      </c>
      <c r="G7" s="92">
        <v>304</v>
      </c>
      <c r="H7" s="93" t="s">
        <v>86</v>
      </c>
      <c r="I7" s="87"/>
      <c r="J7" s="72"/>
      <c r="L7" s="45"/>
    </row>
    <row r="8" spans="1:18" s="20" customFormat="1" ht="38.4" customHeight="1" x14ac:dyDescent="0.25">
      <c r="A8" s="87" t="s">
        <v>11</v>
      </c>
      <c r="B8" s="2" t="s">
        <v>130</v>
      </c>
      <c r="C8" s="93" t="s">
        <v>94</v>
      </c>
      <c r="D8" s="87" t="s">
        <v>24</v>
      </c>
      <c r="E8" s="87">
        <v>10</v>
      </c>
      <c r="F8" s="166" t="s">
        <v>87</v>
      </c>
      <c r="G8" s="92">
        <v>304</v>
      </c>
      <c r="H8" s="93" t="s">
        <v>86</v>
      </c>
      <c r="I8" s="87" t="s">
        <v>131</v>
      </c>
      <c r="J8" s="72" t="s">
        <v>135</v>
      </c>
    </row>
    <row r="9" spans="1:18" s="20" customFormat="1" ht="38.4" customHeight="1" x14ac:dyDescent="0.25">
      <c r="A9" s="87" t="s">
        <v>12</v>
      </c>
      <c r="B9" s="73" t="s">
        <v>136</v>
      </c>
      <c r="C9" s="93"/>
      <c r="D9" s="87" t="s">
        <v>24</v>
      </c>
      <c r="E9" s="87">
        <v>10</v>
      </c>
      <c r="F9" s="166"/>
      <c r="G9" s="92"/>
      <c r="H9" s="93"/>
      <c r="I9" s="87"/>
      <c r="J9" s="72" t="s">
        <v>134</v>
      </c>
    </row>
    <row r="10" spans="1:18" s="20" customFormat="1" ht="30" customHeight="1" x14ac:dyDescent="0.25">
      <c r="A10" s="85">
        <v>2</v>
      </c>
      <c r="B10" s="86" t="s">
        <v>32</v>
      </c>
      <c r="C10" s="1"/>
      <c r="D10" s="87"/>
      <c r="E10" s="87"/>
      <c r="F10" s="87"/>
      <c r="G10" s="87"/>
      <c r="H10" s="1"/>
      <c r="I10" s="87"/>
      <c r="J10" s="87"/>
    </row>
    <row r="11" spans="1:18" s="29" customFormat="1" ht="35.700000000000003" customHeight="1" x14ac:dyDescent="0.25">
      <c r="A11" s="92" t="s">
        <v>33</v>
      </c>
      <c r="B11" s="2" t="s">
        <v>112</v>
      </c>
      <c r="C11" s="77" t="s">
        <v>23</v>
      </c>
      <c r="D11" s="87" t="s">
        <v>35</v>
      </c>
      <c r="E11" s="87">
        <v>270</v>
      </c>
      <c r="F11" s="76" t="s">
        <v>105</v>
      </c>
      <c r="G11" s="92" t="s">
        <v>106</v>
      </c>
      <c r="H11" s="1" t="s">
        <v>26</v>
      </c>
      <c r="I11" s="87"/>
      <c r="J11" s="167"/>
    </row>
    <row r="12" spans="1:18" s="29" customFormat="1" ht="35.700000000000003" customHeight="1" x14ac:dyDescent="0.25">
      <c r="A12" s="92" t="s">
        <v>36</v>
      </c>
      <c r="B12" s="2" t="s">
        <v>112</v>
      </c>
      <c r="C12" s="77" t="s">
        <v>263</v>
      </c>
      <c r="D12" s="87" t="s">
        <v>35</v>
      </c>
      <c r="E12" s="87">
        <v>43</v>
      </c>
      <c r="F12" s="76" t="s">
        <v>105</v>
      </c>
      <c r="G12" s="92" t="s">
        <v>106</v>
      </c>
      <c r="H12" s="1" t="s">
        <v>26</v>
      </c>
      <c r="I12" s="87"/>
      <c r="J12" s="167"/>
    </row>
    <row r="13" spans="1:18" s="29" customFormat="1" ht="35.700000000000003" customHeight="1" x14ac:dyDescent="0.25">
      <c r="A13" s="92" t="s">
        <v>37</v>
      </c>
      <c r="B13" s="2" t="s">
        <v>112</v>
      </c>
      <c r="C13" s="77" t="s">
        <v>30</v>
      </c>
      <c r="D13" s="87" t="s">
        <v>35</v>
      </c>
      <c r="E13" s="87">
        <v>34</v>
      </c>
      <c r="F13" s="76" t="s">
        <v>105</v>
      </c>
      <c r="G13" s="92" t="s">
        <v>106</v>
      </c>
      <c r="H13" s="1" t="s">
        <v>26</v>
      </c>
      <c r="I13" s="87"/>
      <c r="J13" s="167"/>
    </row>
    <row r="14" spans="1:18" s="20" customFormat="1" ht="34.200000000000003" customHeight="1" x14ac:dyDescent="0.25">
      <c r="A14" s="92" t="s">
        <v>38</v>
      </c>
      <c r="B14" s="2" t="s">
        <v>42</v>
      </c>
      <c r="C14" s="93" t="s">
        <v>23</v>
      </c>
      <c r="D14" s="87" t="s">
        <v>24</v>
      </c>
      <c r="E14" s="92">
        <v>24</v>
      </c>
      <c r="F14" s="76" t="s">
        <v>105</v>
      </c>
      <c r="G14" s="92" t="s">
        <v>106</v>
      </c>
      <c r="H14" s="93" t="s">
        <v>26</v>
      </c>
      <c r="I14" s="92"/>
      <c r="J14" s="72"/>
    </row>
    <row r="15" spans="1:18" s="20" customFormat="1" ht="32.700000000000003" customHeight="1" x14ac:dyDescent="0.25">
      <c r="A15" s="92" t="s">
        <v>39</v>
      </c>
      <c r="B15" s="2" t="s">
        <v>42</v>
      </c>
      <c r="C15" s="77" t="s">
        <v>263</v>
      </c>
      <c r="D15" s="87" t="s">
        <v>24</v>
      </c>
      <c r="E15" s="87">
        <v>30</v>
      </c>
      <c r="F15" s="76" t="s">
        <v>105</v>
      </c>
      <c r="G15" s="92" t="s">
        <v>106</v>
      </c>
      <c r="H15" s="1" t="s">
        <v>26</v>
      </c>
      <c r="I15" s="87"/>
      <c r="J15" s="72"/>
    </row>
    <row r="16" spans="1:18" s="20" customFormat="1" ht="32.700000000000003" customHeight="1" x14ac:dyDescent="0.25">
      <c r="A16" s="92" t="s">
        <v>40</v>
      </c>
      <c r="B16" s="2" t="s">
        <v>42</v>
      </c>
      <c r="C16" s="77" t="s">
        <v>30</v>
      </c>
      <c r="D16" s="87" t="s">
        <v>24</v>
      </c>
      <c r="E16" s="87">
        <v>20</v>
      </c>
      <c r="F16" s="76" t="s">
        <v>105</v>
      </c>
      <c r="G16" s="92" t="s">
        <v>106</v>
      </c>
      <c r="H16" s="1" t="s">
        <v>26</v>
      </c>
      <c r="I16" s="87"/>
      <c r="J16" s="72"/>
    </row>
    <row r="17" spans="1:10" s="20" customFormat="1" ht="32.700000000000003" customHeight="1" x14ac:dyDescent="0.25">
      <c r="A17" s="92" t="s">
        <v>40</v>
      </c>
      <c r="B17" s="75" t="s">
        <v>49</v>
      </c>
      <c r="C17" s="77" t="s">
        <v>264</v>
      </c>
      <c r="D17" s="87" t="s">
        <v>24</v>
      </c>
      <c r="E17" s="87">
        <v>12</v>
      </c>
      <c r="F17" s="76" t="s">
        <v>105</v>
      </c>
      <c r="G17" s="92" t="s">
        <v>106</v>
      </c>
      <c r="H17" s="1" t="s">
        <v>26</v>
      </c>
      <c r="I17" s="87"/>
      <c r="J17" s="72"/>
    </row>
    <row r="18" spans="1:10" s="20" customFormat="1" ht="32.700000000000003" customHeight="1" x14ac:dyDescent="0.25">
      <c r="A18" s="92" t="s">
        <v>39</v>
      </c>
      <c r="B18" s="75" t="s">
        <v>49</v>
      </c>
      <c r="C18" s="77" t="s">
        <v>265</v>
      </c>
      <c r="D18" s="87" t="s">
        <v>24</v>
      </c>
      <c r="E18" s="87">
        <v>12</v>
      </c>
      <c r="F18" s="76" t="s">
        <v>105</v>
      </c>
      <c r="G18" s="92" t="s">
        <v>106</v>
      </c>
      <c r="H18" s="1" t="s">
        <v>26</v>
      </c>
      <c r="I18" s="87"/>
      <c r="J18" s="72"/>
    </row>
    <row r="19" spans="1:10" s="20" customFormat="1" ht="32.700000000000003" customHeight="1" x14ac:dyDescent="0.25">
      <c r="A19" s="92" t="s">
        <v>40</v>
      </c>
      <c r="B19" s="75" t="s">
        <v>57</v>
      </c>
      <c r="C19" s="77" t="s">
        <v>265</v>
      </c>
      <c r="D19" s="87" t="s">
        <v>24</v>
      </c>
      <c r="E19" s="87">
        <v>4</v>
      </c>
      <c r="F19" s="76" t="s">
        <v>105</v>
      </c>
      <c r="G19" s="92" t="s">
        <v>106</v>
      </c>
      <c r="H19" s="1" t="s">
        <v>26</v>
      </c>
      <c r="I19" s="87"/>
      <c r="J19" s="72"/>
    </row>
    <row r="20" spans="1:10" s="20" customFormat="1" ht="32.700000000000003" customHeight="1" x14ac:dyDescent="0.25">
      <c r="A20" s="92" t="s">
        <v>40</v>
      </c>
      <c r="B20" s="75" t="s">
        <v>57</v>
      </c>
      <c r="C20" s="77" t="s">
        <v>264</v>
      </c>
      <c r="D20" s="87" t="s">
        <v>24</v>
      </c>
      <c r="E20" s="87">
        <v>4</v>
      </c>
      <c r="F20" s="76" t="s">
        <v>105</v>
      </c>
      <c r="G20" s="92" t="s">
        <v>106</v>
      </c>
      <c r="H20" s="1" t="s">
        <v>26</v>
      </c>
      <c r="I20" s="87"/>
      <c r="J20" s="72"/>
    </row>
    <row r="21" spans="1:10" s="20" customFormat="1" ht="32.700000000000003" customHeight="1" x14ac:dyDescent="0.25">
      <c r="A21" s="92" t="s">
        <v>39</v>
      </c>
      <c r="B21" s="2" t="s">
        <v>120</v>
      </c>
      <c r="C21" s="93" t="s">
        <v>252</v>
      </c>
      <c r="D21" s="87" t="s">
        <v>24</v>
      </c>
      <c r="E21" s="87">
        <v>2</v>
      </c>
      <c r="F21" s="76" t="s">
        <v>105</v>
      </c>
      <c r="G21" s="92" t="s">
        <v>106</v>
      </c>
      <c r="H21" s="1" t="s">
        <v>26</v>
      </c>
      <c r="I21" s="87"/>
      <c r="J21" s="72" t="s">
        <v>257</v>
      </c>
    </row>
    <row r="22" spans="1:10" s="20" customFormat="1" ht="32.700000000000003" customHeight="1" x14ac:dyDescent="0.25">
      <c r="A22" s="92" t="s">
        <v>40</v>
      </c>
      <c r="B22" s="2" t="s">
        <v>120</v>
      </c>
      <c r="C22" s="93" t="s">
        <v>29</v>
      </c>
      <c r="D22" s="87" t="s">
        <v>24</v>
      </c>
      <c r="E22" s="87">
        <v>12</v>
      </c>
      <c r="F22" s="76" t="s">
        <v>105</v>
      </c>
      <c r="G22" s="92" t="s">
        <v>106</v>
      </c>
      <c r="H22" s="1" t="s">
        <v>26</v>
      </c>
      <c r="I22" s="87"/>
      <c r="J22" s="72" t="s">
        <v>257</v>
      </c>
    </row>
    <row r="23" spans="1:10" s="20" customFormat="1" ht="32.700000000000003" customHeight="1" x14ac:dyDescent="0.25">
      <c r="A23" s="92" t="s">
        <v>40</v>
      </c>
      <c r="B23" s="2" t="s">
        <v>120</v>
      </c>
      <c r="C23" s="93" t="s">
        <v>30</v>
      </c>
      <c r="D23" s="87" t="s">
        <v>24</v>
      </c>
      <c r="E23" s="87">
        <v>8</v>
      </c>
      <c r="F23" s="76" t="s">
        <v>105</v>
      </c>
      <c r="G23" s="92" t="s">
        <v>106</v>
      </c>
      <c r="H23" s="1" t="s">
        <v>26</v>
      </c>
      <c r="I23" s="87"/>
      <c r="J23" s="72" t="s">
        <v>257</v>
      </c>
    </row>
    <row r="24" spans="1:10" s="34" customFormat="1" ht="32.1" customHeight="1" x14ac:dyDescent="0.25">
      <c r="A24" s="101" t="s">
        <v>71</v>
      </c>
      <c r="B24" s="81" t="s">
        <v>72</v>
      </c>
      <c r="C24" s="77"/>
      <c r="D24" s="77"/>
      <c r="E24" s="77"/>
      <c r="F24" s="77"/>
      <c r="G24" s="77"/>
      <c r="H24" s="77"/>
      <c r="I24" s="77"/>
      <c r="J24" s="77"/>
    </row>
    <row r="25" spans="1:10" s="107" customFormat="1" ht="31.2" x14ac:dyDescent="0.25">
      <c r="A25" s="74" t="s">
        <v>6</v>
      </c>
      <c r="B25" s="190" t="s">
        <v>73</v>
      </c>
      <c r="C25" s="102" t="s">
        <v>74</v>
      </c>
      <c r="D25" s="74" t="s">
        <v>75</v>
      </c>
      <c r="E25" s="74">
        <f>SUM(E7)</f>
        <v>10</v>
      </c>
      <c r="F25" s="78"/>
      <c r="G25" s="78"/>
      <c r="H25" s="78"/>
      <c r="I25" s="78"/>
      <c r="J25" s="78" t="s">
        <v>76</v>
      </c>
    </row>
    <row r="26" spans="1:10" s="107" customFormat="1" ht="31.2" x14ac:dyDescent="0.25">
      <c r="A26" s="74" t="s">
        <v>8</v>
      </c>
      <c r="B26" s="190" t="s">
        <v>77</v>
      </c>
      <c r="C26" s="39"/>
      <c r="D26" s="74" t="s">
        <v>24</v>
      </c>
      <c r="E26" s="168">
        <f>(E11+E12)/3</f>
        <v>104</v>
      </c>
      <c r="F26" s="78"/>
      <c r="G26" s="78"/>
      <c r="H26" s="78"/>
      <c r="I26" s="78"/>
      <c r="J26" s="78" t="s">
        <v>78</v>
      </c>
    </row>
    <row r="27" spans="1:10" s="107" customFormat="1" ht="30" customHeight="1" x14ac:dyDescent="0.25">
      <c r="A27" s="74" t="s">
        <v>9</v>
      </c>
      <c r="B27" s="75" t="s">
        <v>79</v>
      </c>
      <c r="C27" s="39"/>
      <c r="D27" s="74" t="s">
        <v>7</v>
      </c>
      <c r="E27" s="74">
        <f>E25</f>
        <v>10</v>
      </c>
      <c r="F27" s="78"/>
      <c r="G27" s="78"/>
      <c r="H27" s="78"/>
      <c r="I27" s="78"/>
      <c r="J27" s="78" t="s">
        <v>80</v>
      </c>
    </row>
    <row r="28" spans="1:10" s="107" customFormat="1" ht="30" customHeight="1" x14ac:dyDescent="0.25">
      <c r="A28" s="74" t="s">
        <v>10</v>
      </c>
      <c r="B28" s="75" t="s">
        <v>81</v>
      </c>
      <c r="C28" s="39"/>
      <c r="D28" s="74" t="s">
        <v>7</v>
      </c>
      <c r="E28" s="74">
        <v>8</v>
      </c>
      <c r="F28" s="78"/>
      <c r="G28" s="78"/>
      <c r="H28" s="78"/>
      <c r="I28" s="78"/>
      <c r="J28" s="78" t="s">
        <v>82</v>
      </c>
    </row>
    <row r="29" spans="1:10" s="107" customFormat="1" ht="30" customHeight="1" x14ac:dyDescent="0.25">
      <c r="A29" s="74" t="s">
        <v>11</v>
      </c>
      <c r="B29" s="75" t="s">
        <v>132</v>
      </c>
      <c r="C29" s="39"/>
      <c r="D29" s="74" t="s">
        <v>7</v>
      </c>
      <c r="E29" s="168">
        <f>SUM(E11:E15)</f>
        <v>401</v>
      </c>
      <c r="F29" s="78"/>
      <c r="G29" s="78"/>
      <c r="H29" s="78"/>
      <c r="I29" s="78"/>
      <c r="J29" s="104" t="s">
        <v>258</v>
      </c>
    </row>
  </sheetData>
  <mergeCells count="1">
    <mergeCell ref="L2:R3"/>
  </mergeCells>
  <phoneticPr fontId="19" type="noConversion"/>
  <pageMargins left="0.70866141732283505" right="0.70866141732283505" top="0.74803149606299202" bottom="0.74803149606299202" header="0.31496062992126" footer="0.31496062992126"/>
  <pageSetup paperSize="9" scale="88" orientation="landscape" r:id="rId1"/>
  <headerFooter>
    <oddHeader>&amp;C&amp;A</oddHeader>
    <oddFooter>&amp;Lwww.gzwanguan.com&amp;C广州万冠&amp;R&amp;P/&amp;N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B94D-846A-491E-A438-6CA158CD0DE3}">
  <dimension ref="A1:S45"/>
  <sheetViews>
    <sheetView view="pageBreakPreview" zoomScaleNormal="100" zoomScaleSheetLayoutView="100" workbookViewId="0">
      <selection activeCell="M35" sqref="M35"/>
    </sheetView>
  </sheetViews>
  <sheetFormatPr defaultColWidth="9" defaultRowHeight="17.399999999999999" x14ac:dyDescent="0.25"/>
  <cols>
    <col min="1" max="1" width="10.33203125" style="183" customWidth="1"/>
    <col min="2" max="2" width="18.109375" style="184" customWidth="1"/>
    <col min="3" max="3" width="15.77734375" style="185" customWidth="1"/>
    <col min="4" max="4" width="6.21875" style="185" customWidth="1"/>
    <col min="5" max="5" width="6.77734375" style="185" customWidth="1"/>
    <col min="6" max="6" width="22" style="185" customWidth="1"/>
    <col min="7" max="7" width="9.77734375" style="185" customWidth="1"/>
    <col min="8" max="8" width="15.77734375" style="186" customWidth="1"/>
    <col min="9" max="9" width="21.33203125" style="186" customWidth="1"/>
    <col min="10" max="16384" width="9" style="187"/>
  </cols>
  <sheetData>
    <row r="1" spans="1:19" s="169" customFormat="1" ht="30" customHeight="1" x14ac:dyDescent="0.25">
      <c r="A1" s="84" t="s">
        <v>0</v>
      </c>
      <c r="B1" s="84" t="s">
        <v>1</v>
      </c>
      <c r="C1" s="84" t="s">
        <v>2</v>
      </c>
      <c r="D1" s="84" t="s">
        <v>3</v>
      </c>
      <c r="E1" s="84" t="s">
        <v>4</v>
      </c>
      <c r="F1" s="84" t="s">
        <v>15</v>
      </c>
      <c r="G1" s="84" t="s">
        <v>16</v>
      </c>
      <c r="H1" s="84" t="s">
        <v>17</v>
      </c>
      <c r="I1" s="84" t="s">
        <v>5</v>
      </c>
    </row>
    <row r="2" spans="1:19" s="15" customFormat="1" ht="46.8" customHeight="1" x14ac:dyDescent="0.25">
      <c r="A2" s="82" t="s">
        <v>19</v>
      </c>
      <c r="B2" s="83" t="s">
        <v>20</v>
      </c>
      <c r="C2" s="84"/>
      <c r="D2" s="84"/>
      <c r="E2" s="84"/>
      <c r="F2" s="84"/>
      <c r="G2" s="84"/>
      <c r="H2" s="84"/>
      <c r="I2" s="81" t="s">
        <v>294</v>
      </c>
      <c r="K2" s="212" t="s">
        <v>295</v>
      </c>
      <c r="L2" s="212"/>
      <c r="M2" s="212"/>
      <c r="N2" s="212"/>
      <c r="O2" s="212"/>
      <c r="P2" s="212"/>
      <c r="Q2" s="170"/>
      <c r="R2" s="170"/>
      <c r="S2" s="170"/>
    </row>
    <row r="3" spans="1:19" s="120" customFormat="1" ht="50.4" x14ac:dyDescent="0.25">
      <c r="A3" s="118">
        <v>1</v>
      </c>
      <c r="B3" s="119" t="s">
        <v>21</v>
      </c>
      <c r="C3" s="116"/>
      <c r="D3" s="116"/>
      <c r="E3" s="116"/>
      <c r="F3" s="116"/>
      <c r="G3" s="116"/>
      <c r="H3" s="121"/>
      <c r="I3" s="194" t="s">
        <v>296</v>
      </c>
      <c r="K3" s="212"/>
      <c r="L3" s="212"/>
      <c r="M3" s="212"/>
      <c r="N3" s="212"/>
      <c r="O3" s="212"/>
      <c r="P3" s="212"/>
      <c r="Q3" s="170"/>
      <c r="R3" s="170"/>
      <c r="S3" s="170"/>
    </row>
    <row r="4" spans="1:19" s="120" customFormat="1" ht="37.200000000000003" customHeight="1" x14ac:dyDescent="0.25">
      <c r="A4" s="116" t="s">
        <v>277</v>
      </c>
      <c r="B4" s="171" t="s">
        <v>22</v>
      </c>
      <c r="C4" s="172" t="s">
        <v>205</v>
      </c>
      <c r="D4" s="116" t="s">
        <v>24</v>
      </c>
      <c r="E4" s="116">
        <v>1</v>
      </c>
      <c r="F4" s="173" t="s">
        <v>279</v>
      </c>
      <c r="G4" s="116" t="s">
        <v>280</v>
      </c>
      <c r="H4" s="121" t="s">
        <v>197</v>
      </c>
      <c r="I4" s="72" t="s">
        <v>290</v>
      </c>
      <c r="K4" s="212" t="s">
        <v>275</v>
      </c>
      <c r="L4" s="212"/>
      <c r="M4" s="212"/>
      <c r="N4" s="212"/>
      <c r="O4" s="175"/>
    </row>
    <row r="5" spans="1:19" s="120" customFormat="1" ht="31.2" x14ac:dyDescent="0.25">
      <c r="A5" s="116" t="s">
        <v>8</v>
      </c>
      <c r="B5" s="171" t="s">
        <v>22</v>
      </c>
      <c r="C5" s="172" t="s">
        <v>276</v>
      </c>
      <c r="D5" s="116" t="s">
        <v>24</v>
      </c>
      <c r="E5" s="116">
        <v>1</v>
      </c>
      <c r="F5" s="173" t="s">
        <v>25</v>
      </c>
      <c r="G5" s="116">
        <v>304</v>
      </c>
      <c r="H5" s="121" t="s">
        <v>26</v>
      </c>
      <c r="I5" s="72"/>
      <c r="K5" s="212"/>
      <c r="L5" s="212"/>
      <c r="M5" s="212"/>
      <c r="N5" s="212"/>
      <c r="O5" s="175"/>
    </row>
    <row r="6" spans="1:19" s="120" customFormat="1" ht="31.2" x14ac:dyDescent="0.25">
      <c r="A6" s="116" t="s">
        <v>9</v>
      </c>
      <c r="B6" s="171" t="s">
        <v>22</v>
      </c>
      <c r="C6" s="172" t="s">
        <v>29</v>
      </c>
      <c r="D6" s="116" t="s">
        <v>24</v>
      </c>
      <c r="E6" s="116">
        <v>1</v>
      </c>
      <c r="F6" s="173" t="s">
        <v>25</v>
      </c>
      <c r="G6" s="116">
        <v>304</v>
      </c>
      <c r="H6" s="121" t="s">
        <v>26</v>
      </c>
      <c r="I6" s="72"/>
      <c r="K6" s="212"/>
      <c r="L6" s="212"/>
      <c r="M6" s="212"/>
      <c r="N6" s="212"/>
      <c r="O6" s="175"/>
    </row>
    <row r="7" spans="1:19" s="120" customFormat="1" ht="31.2" x14ac:dyDescent="0.25">
      <c r="A7" s="116" t="s">
        <v>10</v>
      </c>
      <c r="B7" s="171" t="s">
        <v>22</v>
      </c>
      <c r="C7" s="172" t="s">
        <v>333</v>
      </c>
      <c r="D7" s="116" t="s">
        <v>24</v>
      </c>
      <c r="E7" s="116">
        <v>3</v>
      </c>
      <c r="F7" s="173" t="s">
        <v>330</v>
      </c>
      <c r="G7" s="116">
        <v>304</v>
      </c>
      <c r="H7" s="121" t="s">
        <v>26</v>
      </c>
      <c r="I7" s="72"/>
      <c r="K7" s="175"/>
      <c r="L7" s="175"/>
      <c r="M7" s="175"/>
      <c r="N7" s="175"/>
      <c r="O7" s="175"/>
    </row>
    <row r="8" spans="1:19" s="120" customFormat="1" ht="31.2" x14ac:dyDescent="0.25">
      <c r="A8" s="116" t="s">
        <v>11</v>
      </c>
      <c r="B8" s="171" t="s">
        <v>22</v>
      </c>
      <c r="C8" s="172" t="s">
        <v>333</v>
      </c>
      <c r="D8" s="116" t="s">
        <v>24</v>
      </c>
      <c r="E8" s="116">
        <v>9</v>
      </c>
      <c r="F8" s="173" t="s">
        <v>330</v>
      </c>
      <c r="G8" s="116">
        <v>304</v>
      </c>
      <c r="H8" s="121" t="s">
        <v>26</v>
      </c>
      <c r="I8" s="72"/>
      <c r="K8" s="175"/>
      <c r="L8" s="175"/>
      <c r="M8" s="175"/>
      <c r="N8" s="175"/>
      <c r="O8" s="175"/>
    </row>
    <row r="9" spans="1:19" s="120" customFormat="1" ht="30" customHeight="1" x14ac:dyDescent="0.25">
      <c r="A9" s="118">
        <v>2</v>
      </c>
      <c r="B9" s="119" t="s">
        <v>32</v>
      </c>
      <c r="C9" s="121"/>
      <c r="D9" s="116"/>
      <c r="E9" s="116"/>
      <c r="F9" s="116"/>
      <c r="G9" s="116"/>
      <c r="H9" s="121"/>
      <c r="I9" s="116"/>
    </row>
    <row r="10" spans="1:19" s="120" customFormat="1" ht="35.700000000000003" customHeight="1" x14ac:dyDescent="0.25">
      <c r="A10" s="116" t="s">
        <v>239</v>
      </c>
      <c r="B10" s="171" t="s">
        <v>278</v>
      </c>
      <c r="C10" s="172" t="s">
        <v>27</v>
      </c>
      <c r="D10" s="116" t="s">
        <v>35</v>
      </c>
      <c r="E10" s="116">
        <v>190</v>
      </c>
      <c r="F10" s="173" t="s">
        <v>279</v>
      </c>
      <c r="G10" s="116" t="s">
        <v>280</v>
      </c>
      <c r="H10" s="121" t="s">
        <v>197</v>
      </c>
      <c r="I10" s="72"/>
    </row>
    <row r="11" spans="1:19" s="120" customFormat="1" ht="35.700000000000003" customHeight="1" x14ac:dyDescent="0.25">
      <c r="A11" s="116" t="s">
        <v>36</v>
      </c>
      <c r="B11" s="171" t="s">
        <v>34</v>
      </c>
      <c r="C11" s="172" t="s">
        <v>276</v>
      </c>
      <c r="D11" s="116" t="s">
        <v>35</v>
      </c>
      <c r="E11" s="116">
        <v>4</v>
      </c>
      <c r="F11" s="173" t="s">
        <v>25</v>
      </c>
      <c r="G11" s="116">
        <v>304</v>
      </c>
      <c r="H11" s="121" t="s">
        <v>26</v>
      </c>
      <c r="I11" s="72"/>
    </row>
    <row r="12" spans="1:19" s="120" customFormat="1" ht="35.700000000000003" customHeight="1" x14ac:dyDescent="0.25">
      <c r="A12" s="116" t="s">
        <v>37</v>
      </c>
      <c r="B12" s="171" t="s">
        <v>34</v>
      </c>
      <c r="C12" s="172" t="s">
        <v>29</v>
      </c>
      <c r="D12" s="116" t="s">
        <v>35</v>
      </c>
      <c r="E12" s="116">
        <v>4</v>
      </c>
      <c r="F12" s="173" t="s">
        <v>25</v>
      </c>
      <c r="G12" s="116">
        <v>304</v>
      </c>
      <c r="H12" s="121" t="s">
        <v>26</v>
      </c>
      <c r="I12" s="72"/>
    </row>
    <row r="13" spans="1:19" s="120" customFormat="1" ht="35.700000000000003" customHeight="1" x14ac:dyDescent="0.25">
      <c r="A13" s="116" t="s">
        <v>38</v>
      </c>
      <c r="B13" s="171" t="s">
        <v>34</v>
      </c>
      <c r="C13" s="172" t="s">
        <v>30</v>
      </c>
      <c r="D13" s="116" t="s">
        <v>35</v>
      </c>
      <c r="E13" s="116">
        <v>12</v>
      </c>
      <c r="F13" s="173" t="s">
        <v>25</v>
      </c>
      <c r="G13" s="116">
        <v>304</v>
      </c>
      <c r="H13" s="121" t="s">
        <v>26</v>
      </c>
      <c r="I13" s="72"/>
    </row>
    <row r="14" spans="1:19" s="180" customFormat="1" ht="35.700000000000003" customHeight="1" x14ac:dyDescent="0.25">
      <c r="A14" s="116" t="s">
        <v>39</v>
      </c>
      <c r="B14" s="177" t="s">
        <v>34</v>
      </c>
      <c r="C14" s="172" t="s">
        <v>31</v>
      </c>
      <c r="D14" s="176" t="s">
        <v>35</v>
      </c>
      <c r="E14" s="176">
        <v>32</v>
      </c>
      <c r="F14" s="173" t="s">
        <v>25</v>
      </c>
      <c r="G14" s="176">
        <v>304</v>
      </c>
      <c r="H14" s="179" t="s">
        <v>26</v>
      </c>
      <c r="I14" s="79"/>
    </row>
    <row r="15" spans="1:19" s="120" customFormat="1" ht="34.799999999999997" customHeight="1" x14ac:dyDescent="0.25">
      <c r="A15" s="116" t="s">
        <v>40</v>
      </c>
      <c r="B15" s="171" t="s">
        <v>285</v>
      </c>
      <c r="C15" s="172" t="s">
        <v>27</v>
      </c>
      <c r="D15" s="116" t="s">
        <v>24</v>
      </c>
      <c r="E15" s="116">
        <v>22</v>
      </c>
      <c r="F15" s="173" t="s">
        <v>279</v>
      </c>
      <c r="G15" s="116" t="s">
        <v>280</v>
      </c>
      <c r="H15" s="121" t="s">
        <v>197</v>
      </c>
      <c r="I15" s="72"/>
    </row>
    <row r="16" spans="1:19" s="120" customFormat="1" ht="35.4" customHeight="1" x14ac:dyDescent="0.25">
      <c r="A16" s="116" t="s">
        <v>41</v>
      </c>
      <c r="B16" s="171" t="s">
        <v>42</v>
      </c>
      <c r="C16" s="172" t="s">
        <v>28</v>
      </c>
      <c r="D16" s="116" t="s">
        <v>24</v>
      </c>
      <c r="E16" s="116">
        <v>2</v>
      </c>
      <c r="F16" s="173" t="s">
        <v>25</v>
      </c>
      <c r="G16" s="116">
        <v>304</v>
      </c>
      <c r="H16" s="121" t="s">
        <v>26</v>
      </c>
      <c r="I16" s="72"/>
    </row>
    <row r="17" spans="1:9" s="120" customFormat="1" ht="35.4" customHeight="1" x14ac:dyDescent="0.25">
      <c r="A17" s="116" t="s">
        <v>43</v>
      </c>
      <c r="B17" s="171" t="s">
        <v>42</v>
      </c>
      <c r="C17" s="172" t="s">
        <v>29</v>
      </c>
      <c r="D17" s="116" t="s">
        <v>24</v>
      </c>
      <c r="E17" s="116">
        <v>2</v>
      </c>
      <c r="F17" s="173" t="s">
        <v>25</v>
      </c>
      <c r="G17" s="116">
        <v>304</v>
      </c>
      <c r="H17" s="121" t="s">
        <v>26</v>
      </c>
      <c r="I17" s="72"/>
    </row>
    <row r="18" spans="1:9" s="120" customFormat="1" ht="35.4" customHeight="1" x14ac:dyDescent="0.25">
      <c r="A18" s="116" t="s">
        <v>44</v>
      </c>
      <c r="B18" s="171" t="s">
        <v>42</v>
      </c>
      <c r="C18" s="172" t="s">
        <v>30</v>
      </c>
      <c r="D18" s="116" t="s">
        <v>24</v>
      </c>
      <c r="E18" s="116">
        <v>6</v>
      </c>
      <c r="F18" s="173" t="s">
        <v>25</v>
      </c>
      <c r="G18" s="116">
        <v>304</v>
      </c>
      <c r="H18" s="121" t="s">
        <v>26</v>
      </c>
      <c r="I18" s="72"/>
    </row>
    <row r="19" spans="1:9" s="180" customFormat="1" ht="35.4" customHeight="1" x14ac:dyDescent="0.25">
      <c r="A19" s="116" t="s">
        <v>45</v>
      </c>
      <c r="B19" s="177" t="s">
        <v>42</v>
      </c>
      <c r="C19" s="178" t="s">
        <v>31</v>
      </c>
      <c r="D19" s="176" t="s">
        <v>24</v>
      </c>
      <c r="E19" s="176">
        <v>24</v>
      </c>
      <c r="F19" s="173" t="s">
        <v>25</v>
      </c>
      <c r="G19" s="176">
        <v>304</v>
      </c>
      <c r="H19" s="179" t="s">
        <v>26</v>
      </c>
      <c r="I19" s="79"/>
    </row>
    <row r="20" spans="1:9" s="180" customFormat="1" ht="35.4" customHeight="1" x14ac:dyDescent="0.25">
      <c r="A20" s="116" t="s">
        <v>46</v>
      </c>
      <c r="B20" s="177" t="s">
        <v>286</v>
      </c>
      <c r="C20" s="178" t="s">
        <v>283</v>
      </c>
      <c r="D20" s="176" t="s">
        <v>24</v>
      </c>
      <c r="E20" s="176">
        <v>2</v>
      </c>
      <c r="F20" s="173" t="s">
        <v>279</v>
      </c>
      <c r="G20" s="116" t="s">
        <v>280</v>
      </c>
      <c r="H20" s="121" t="s">
        <v>197</v>
      </c>
      <c r="I20" s="79"/>
    </row>
    <row r="21" spans="1:9" s="180" customFormat="1" ht="35.4" customHeight="1" x14ac:dyDescent="0.25">
      <c r="A21" s="116" t="s">
        <v>47</v>
      </c>
      <c r="B21" s="177" t="s">
        <v>286</v>
      </c>
      <c r="C21" s="178" t="s">
        <v>284</v>
      </c>
      <c r="D21" s="176" t="s">
        <v>24</v>
      </c>
      <c r="E21" s="176">
        <v>5</v>
      </c>
      <c r="F21" s="173" t="s">
        <v>279</v>
      </c>
      <c r="G21" s="116" t="s">
        <v>280</v>
      </c>
      <c r="H21" s="121" t="s">
        <v>197</v>
      </c>
      <c r="I21" s="79"/>
    </row>
    <row r="22" spans="1:9" s="180" customFormat="1" ht="35.4" customHeight="1" x14ac:dyDescent="0.25">
      <c r="A22" s="116" t="s">
        <v>48</v>
      </c>
      <c r="B22" s="177" t="s">
        <v>55</v>
      </c>
      <c r="C22" s="178" t="s">
        <v>205</v>
      </c>
      <c r="D22" s="176" t="s">
        <v>24</v>
      </c>
      <c r="E22" s="176">
        <v>4</v>
      </c>
      <c r="F22" s="173" t="s">
        <v>279</v>
      </c>
      <c r="G22" s="116" t="s">
        <v>280</v>
      </c>
      <c r="H22" s="121" t="s">
        <v>197</v>
      </c>
      <c r="I22" s="79"/>
    </row>
    <row r="23" spans="1:9" s="180" customFormat="1" ht="35.4" customHeight="1" x14ac:dyDescent="0.25">
      <c r="A23" s="116" t="s">
        <v>50</v>
      </c>
      <c r="B23" s="177" t="s">
        <v>287</v>
      </c>
      <c r="C23" s="178" t="s">
        <v>281</v>
      </c>
      <c r="D23" s="176" t="s">
        <v>24</v>
      </c>
      <c r="E23" s="176">
        <v>1</v>
      </c>
      <c r="F23" s="173" t="s">
        <v>279</v>
      </c>
      <c r="G23" s="116" t="s">
        <v>280</v>
      </c>
      <c r="H23" s="121" t="s">
        <v>197</v>
      </c>
      <c r="I23" s="79"/>
    </row>
    <row r="24" spans="1:9" s="180" customFormat="1" ht="35.4" customHeight="1" x14ac:dyDescent="0.25">
      <c r="A24" s="116" t="s">
        <v>52</v>
      </c>
      <c r="B24" s="177" t="s">
        <v>287</v>
      </c>
      <c r="C24" s="178" t="s">
        <v>282</v>
      </c>
      <c r="D24" s="176" t="s">
        <v>24</v>
      </c>
      <c r="E24" s="176">
        <v>1</v>
      </c>
      <c r="F24" s="173" t="s">
        <v>279</v>
      </c>
      <c r="G24" s="116" t="s">
        <v>280</v>
      </c>
      <c r="H24" s="121" t="s">
        <v>197</v>
      </c>
      <c r="I24" s="79"/>
    </row>
    <row r="25" spans="1:9" s="180" customFormat="1" ht="35.4" customHeight="1" x14ac:dyDescent="0.25">
      <c r="A25" s="116" t="s">
        <v>53</v>
      </c>
      <c r="B25" s="177" t="s">
        <v>287</v>
      </c>
      <c r="C25" s="178" t="s">
        <v>283</v>
      </c>
      <c r="D25" s="176" t="s">
        <v>24</v>
      </c>
      <c r="E25" s="176">
        <v>2</v>
      </c>
      <c r="F25" s="173" t="s">
        <v>279</v>
      </c>
      <c r="G25" s="116" t="s">
        <v>280</v>
      </c>
      <c r="H25" s="121" t="s">
        <v>197</v>
      </c>
      <c r="I25" s="79"/>
    </row>
    <row r="26" spans="1:9" s="180" customFormat="1" ht="35.4" customHeight="1" x14ac:dyDescent="0.25">
      <c r="A26" s="116" t="s">
        <v>56</v>
      </c>
      <c r="B26" s="177" t="s">
        <v>287</v>
      </c>
      <c r="C26" s="178" t="s">
        <v>284</v>
      </c>
      <c r="D26" s="176" t="s">
        <v>24</v>
      </c>
      <c r="E26" s="176">
        <v>4</v>
      </c>
      <c r="F26" s="173" t="s">
        <v>279</v>
      </c>
      <c r="G26" s="116" t="s">
        <v>280</v>
      </c>
      <c r="H26" s="121" t="s">
        <v>197</v>
      </c>
      <c r="I26" s="79"/>
    </row>
    <row r="27" spans="1:9" s="120" customFormat="1" ht="32.700000000000003" customHeight="1" x14ac:dyDescent="0.25">
      <c r="A27" s="176" t="s">
        <v>61</v>
      </c>
      <c r="B27" s="177" t="s">
        <v>288</v>
      </c>
      <c r="C27" s="172" t="s">
        <v>276</v>
      </c>
      <c r="D27" s="116" t="s">
        <v>24</v>
      </c>
      <c r="E27" s="116">
        <v>1</v>
      </c>
      <c r="F27" s="173" t="s">
        <v>289</v>
      </c>
      <c r="G27" s="116">
        <v>304</v>
      </c>
      <c r="H27" s="121" t="s">
        <v>197</v>
      </c>
      <c r="I27" s="72"/>
    </row>
    <row r="28" spans="1:9" s="120" customFormat="1" ht="32.700000000000003" customHeight="1" x14ac:dyDescent="0.25">
      <c r="A28" s="176" t="s">
        <v>63</v>
      </c>
      <c r="B28" s="177" t="s">
        <v>288</v>
      </c>
      <c r="C28" s="172" t="s">
        <v>29</v>
      </c>
      <c r="D28" s="116" t="s">
        <v>24</v>
      </c>
      <c r="E28" s="116">
        <v>1</v>
      </c>
      <c r="F28" s="173" t="s">
        <v>289</v>
      </c>
      <c r="G28" s="116">
        <v>304</v>
      </c>
      <c r="H28" s="121" t="s">
        <v>197</v>
      </c>
      <c r="I28" s="72"/>
    </row>
    <row r="29" spans="1:9" s="120" customFormat="1" ht="32.700000000000003" customHeight="1" x14ac:dyDescent="0.25">
      <c r="A29" s="176" t="s">
        <v>64</v>
      </c>
      <c r="B29" s="177" t="s">
        <v>288</v>
      </c>
      <c r="C29" s="172" t="s">
        <v>30</v>
      </c>
      <c r="D29" s="116" t="s">
        <v>24</v>
      </c>
      <c r="E29" s="116">
        <v>3</v>
      </c>
      <c r="F29" s="173" t="s">
        <v>289</v>
      </c>
      <c r="G29" s="116">
        <v>304</v>
      </c>
      <c r="H29" s="121" t="s">
        <v>197</v>
      </c>
      <c r="I29" s="72"/>
    </row>
    <row r="30" spans="1:9" s="120" customFormat="1" ht="32.700000000000003" customHeight="1" x14ac:dyDescent="0.25">
      <c r="A30" s="176" t="s">
        <v>65</v>
      </c>
      <c r="B30" s="177" t="s">
        <v>288</v>
      </c>
      <c r="C30" s="172" t="s">
        <v>31</v>
      </c>
      <c r="D30" s="116" t="s">
        <v>24</v>
      </c>
      <c r="E30" s="116">
        <v>9</v>
      </c>
      <c r="F30" s="173" t="s">
        <v>289</v>
      </c>
      <c r="G30" s="116">
        <v>304</v>
      </c>
      <c r="H30" s="121" t="s">
        <v>197</v>
      </c>
      <c r="I30" s="72"/>
    </row>
    <row r="31" spans="1:9" s="120" customFormat="1" ht="32.700000000000003" customHeight="1" x14ac:dyDescent="0.25">
      <c r="A31" s="176" t="s">
        <v>66</v>
      </c>
      <c r="B31" s="177" t="s">
        <v>332</v>
      </c>
      <c r="C31" s="172" t="s">
        <v>333</v>
      </c>
      <c r="D31" s="116" t="s">
        <v>24</v>
      </c>
      <c r="E31" s="116">
        <v>12</v>
      </c>
      <c r="F31" s="173" t="s">
        <v>289</v>
      </c>
      <c r="G31" s="116">
        <v>304</v>
      </c>
      <c r="H31" s="121"/>
      <c r="I31" s="72"/>
    </row>
    <row r="32" spans="1:9" s="120" customFormat="1" ht="32.700000000000003" customHeight="1" x14ac:dyDescent="0.25">
      <c r="A32" s="176" t="s">
        <v>268</v>
      </c>
      <c r="B32" s="177" t="s">
        <v>291</v>
      </c>
      <c r="C32" s="172" t="s">
        <v>276</v>
      </c>
      <c r="D32" s="116" t="s">
        <v>24</v>
      </c>
      <c r="E32" s="116">
        <v>1</v>
      </c>
      <c r="F32" s="173" t="s">
        <v>25</v>
      </c>
      <c r="G32" s="116">
        <v>304</v>
      </c>
      <c r="H32" s="121" t="s">
        <v>26</v>
      </c>
      <c r="I32" s="72"/>
    </row>
    <row r="33" spans="1:9" s="120" customFormat="1" ht="32.700000000000003" customHeight="1" x14ac:dyDescent="0.25">
      <c r="A33" s="176" t="s">
        <v>269</v>
      </c>
      <c r="B33" s="177" t="s">
        <v>291</v>
      </c>
      <c r="C33" s="172" t="s">
        <v>29</v>
      </c>
      <c r="D33" s="116"/>
      <c r="E33" s="116">
        <v>1</v>
      </c>
      <c r="F33" s="173" t="s">
        <v>25</v>
      </c>
      <c r="G33" s="116">
        <v>304</v>
      </c>
      <c r="H33" s="121" t="s">
        <v>26</v>
      </c>
      <c r="I33" s="72"/>
    </row>
    <row r="34" spans="1:9" s="120" customFormat="1" ht="32.700000000000003" customHeight="1" x14ac:dyDescent="0.25">
      <c r="A34" s="176" t="s">
        <v>270</v>
      </c>
      <c r="B34" s="177" t="s">
        <v>291</v>
      </c>
      <c r="C34" s="172" t="s">
        <v>30</v>
      </c>
      <c r="D34" s="116"/>
      <c r="E34" s="116">
        <v>3</v>
      </c>
      <c r="F34" s="173" t="s">
        <v>25</v>
      </c>
      <c r="G34" s="116">
        <v>304</v>
      </c>
      <c r="H34" s="121" t="s">
        <v>26</v>
      </c>
      <c r="I34" s="72"/>
    </row>
    <row r="35" spans="1:9" s="120" customFormat="1" ht="32.700000000000003" customHeight="1" x14ac:dyDescent="0.25">
      <c r="A35" s="176" t="s">
        <v>271</v>
      </c>
      <c r="B35" s="177" t="s">
        <v>291</v>
      </c>
      <c r="C35" s="172" t="s">
        <v>31</v>
      </c>
      <c r="D35" s="116"/>
      <c r="E35" s="116">
        <v>9</v>
      </c>
      <c r="F35" s="173" t="s">
        <v>25</v>
      </c>
      <c r="G35" s="116">
        <v>304</v>
      </c>
      <c r="H35" s="121" t="s">
        <v>26</v>
      </c>
      <c r="I35" s="72"/>
    </row>
    <row r="36" spans="1:9" s="180" customFormat="1" ht="30" customHeight="1" x14ac:dyDescent="0.25">
      <c r="A36" s="176" t="s">
        <v>272</v>
      </c>
      <c r="B36" s="177" t="s">
        <v>67</v>
      </c>
      <c r="C36" s="172" t="s">
        <v>276</v>
      </c>
      <c r="D36" s="176" t="s">
        <v>24</v>
      </c>
      <c r="E36" s="116">
        <v>1</v>
      </c>
      <c r="F36" s="173" t="s">
        <v>25</v>
      </c>
      <c r="G36" s="99" t="s">
        <v>68</v>
      </c>
      <c r="H36" s="179"/>
      <c r="I36" s="176"/>
    </row>
    <row r="37" spans="1:9" s="180" customFormat="1" ht="30" customHeight="1" x14ac:dyDescent="0.25">
      <c r="A37" s="176" t="s">
        <v>273</v>
      </c>
      <c r="B37" s="177" t="s">
        <v>67</v>
      </c>
      <c r="C37" s="172" t="s">
        <v>29</v>
      </c>
      <c r="D37" s="176" t="s">
        <v>24</v>
      </c>
      <c r="E37" s="116">
        <v>5</v>
      </c>
      <c r="F37" s="173" t="s">
        <v>25</v>
      </c>
      <c r="G37" s="99" t="s">
        <v>68</v>
      </c>
      <c r="H37" s="179"/>
      <c r="I37" s="176"/>
    </row>
    <row r="38" spans="1:9" s="180" customFormat="1" ht="30" customHeight="1" x14ac:dyDescent="0.25">
      <c r="A38" s="176" t="s">
        <v>274</v>
      </c>
      <c r="B38" s="177" t="s">
        <v>67</v>
      </c>
      <c r="C38" s="172" t="s">
        <v>30</v>
      </c>
      <c r="D38" s="176" t="s">
        <v>24</v>
      </c>
      <c r="E38" s="116">
        <v>1</v>
      </c>
      <c r="F38" s="173" t="s">
        <v>25</v>
      </c>
      <c r="G38" s="99" t="s">
        <v>68</v>
      </c>
      <c r="H38" s="179"/>
      <c r="I38" s="176"/>
    </row>
    <row r="39" spans="1:9" s="180" customFormat="1" ht="30" customHeight="1" x14ac:dyDescent="0.25">
      <c r="A39" s="176" t="s">
        <v>292</v>
      </c>
      <c r="B39" s="177" t="s">
        <v>67</v>
      </c>
      <c r="C39" s="172" t="s">
        <v>31</v>
      </c>
      <c r="D39" s="176" t="s">
        <v>24</v>
      </c>
      <c r="E39" s="116">
        <v>9</v>
      </c>
      <c r="F39" s="173" t="s">
        <v>25</v>
      </c>
      <c r="G39" s="99" t="s">
        <v>68</v>
      </c>
      <c r="H39" s="179"/>
      <c r="I39" s="176"/>
    </row>
    <row r="40" spans="1:9" s="180" customFormat="1" ht="30" customHeight="1" x14ac:dyDescent="0.25">
      <c r="A40" s="176" t="s">
        <v>331</v>
      </c>
      <c r="B40" s="177" t="s">
        <v>69</v>
      </c>
      <c r="C40" s="179" t="s">
        <v>70</v>
      </c>
      <c r="D40" s="176" t="s">
        <v>24</v>
      </c>
      <c r="E40" s="176">
        <v>27</v>
      </c>
      <c r="F40" s="173" t="s">
        <v>25</v>
      </c>
      <c r="G40" s="176">
        <v>304</v>
      </c>
      <c r="H40" s="179"/>
      <c r="I40" s="176"/>
    </row>
    <row r="41" spans="1:9" s="180" customFormat="1" ht="32.1" customHeight="1" x14ac:dyDescent="0.25">
      <c r="A41" s="101" t="s">
        <v>71</v>
      </c>
      <c r="B41" s="81" t="s">
        <v>72</v>
      </c>
      <c r="C41" s="179"/>
      <c r="D41" s="179"/>
      <c r="E41" s="179"/>
      <c r="F41" s="179"/>
      <c r="G41" s="179"/>
      <c r="H41" s="179"/>
      <c r="I41" s="179"/>
    </row>
    <row r="42" spans="1:9" s="182" customFormat="1" ht="31.2" x14ac:dyDescent="0.25">
      <c r="A42" s="176" t="s">
        <v>6</v>
      </c>
      <c r="B42" s="181" t="s">
        <v>73</v>
      </c>
      <c r="C42" s="102" t="s">
        <v>74</v>
      </c>
      <c r="D42" s="176" t="s">
        <v>75</v>
      </c>
      <c r="E42" s="176">
        <v>13</v>
      </c>
      <c r="F42" s="174"/>
      <c r="G42" s="174"/>
      <c r="H42" s="174"/>
      <c r="I42" s="174" t="s">
        <v>76</v>
      </c>
    </row>
    <row r="43" spans="1:9" s="182" customFormat="1" ht="31.2" x14ac:dyDescent="0.25">
      <c r="A43" s="176" t="s">
        <v>8</v>
      </c>
      <c r="B43" s="181" t="s">
        <v>77</v>
      </c>
      <c r="C43" s="39"/>
      <c r="D43" s="176" t="s">
        <v>24</v>
      </c>
      <c r="E43" s="174">
        <f>(E10)/3</f>
        <v>63</v>
      </c>
      <c r="F43" s="174"/>
      <c r="G43" s="174"/>
      <c r="H43" s="174"/>
      <c r="I43" s="174" t="s">
        <v>293</v>
      </c>
    </row>
    <row r="44" spans="1:9" s="182" customFormat="1" ht="30" customHeight="1" x14ac:dyDescent="0.25">
      <c r="A44" s="176" t="s">
        <v>9</v>
      </c>
      <c r="B44" s="177" t="s">
        <v>79</v>
      </c>
      <c r="C44" s="39"/>
      <c r="D44" s="176" t="s">
        <v>7</v>
      </c>
      <c r="E44" s="176">
        <f>E42</f>
        <v>13</v>
      </c>
      <c r="F44" s="174"/>
      <c r="G44" s="174"/>
      <c r="H44" s="174"/>
      <c r="I44" s="174" t="s">
        <v>80</v>
      </c>
    </row>
    <row r="45" spans="1:9" s="182" customFormat="1" ht="30" customHeight="1" x14ac:dyDescent="0.25">
      <c r="A45" s="176" t="s">
        <v>10</v>
      </c>
      <c r="B45" s="177" t="s">
        <v>81</v>
      </c>
      <c r="C45" s="39"/>
      <c r="D45" s="176" t="s">
        <v>7</v>
      </c>
      <c r="E45" s="176">
        <v>10</v>
      </c>
      <c r="F45" s="174"/>
      <c r="G45" s="174"/>
      <c r="H45" s="174"/>
      <c r="I45" s="174" t="s">
        <v>82</v>
      </c>
    </row>
  </sheetData>
  <mergeCells count="4">
    <mergeCell ref="K6:N6"/>
    <mergeCell ref="K5:N5"/>
    <mergeCell ref="K4:N4"/>
    <mergeCell ref="K2:P3"/>
  </mergeCells>
  <phoneticPr fontId="10" type="noConversion"/>
  <pageMargins left="0.70866141732283505" right="0.70866141732283505" top="0.74803149606299202" bottom="0.74803149606299202" header="0.31496062992126" footer="0.31496062992126"/>
  <pageSetup paperSize="9" scale="84" orientation="landscape" r:id="rId1"/>
  <headerFooter>
    <oddHeader>&amp;C&amp;A</oddHeader>
    <oddFooter>&amp;Lwww.gzwanguan.com&amp;C广州万冠&amp;R&amp;P/&amp;N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51B38-1342-45BB-96DA-BB21C0A5E7CC}">
  <dimension ref="A1:Q11"/>
  <sheetViews>
    <sheetView view="pageBreakPreview" zoomScaleNormal="100" zoomScaleSheetLayoutView="100" workbookViewId="0">
      <selection activeCell="M6" sqref="M6"/>
    </sheetView>
  </sheetViews>
  <sheetFormatPr defaultColWidth="9" defaultRowHeight="17.399999999999999" x14ac:dyDescent="0.25"/>
  <cols>
    <col min="1" max="1" width="8.44140625" style="62" customWidth="1"/>
    <col min="2" max="2" width="21.88671875" style="63" customWidth="1"/>
    <col min="3" max="3" width="18.109375" style="64" customWidth="1"/>
    <col min="4" max="5" width="8.44140625" style="64" customWidth="1"/>
    <col min="6" max="6" width="20.6640625" style="64" customWidth="1"/>
    <col min="7" max="7" width="11.5546875" style="64" customWidth="1"/>
    <col min="8" max="8" width="15.6640625" style="65" customWidth="1"/>
    <col min="9" max="9" width="18.33203125" style="65" customWidth="1"/>
    <col min="10" max="10" width="14.21875" style="60" customWidth="1"/>
    <col min="11" max="11" width="4.21875" style="71" customWidth="1"/>
    <col min="12" max="16" width="9" style="61"/>
    <col min="17" max="17" width="15.33203125" style="61" customWidth="1"/>
    <col min="18" max="16384" width="9" style="61"/>
  </cols>
  <sheetData>
    <row r="1" spans="1:17" s="47" customFormat="1" ht="30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4</v>
      </c>
      <c r="F1" s="164" t="s">
        <v>15</v>
      </c>
      <c r="G1" s="164" t="s">
        <v>16</v>
      </c>
      <c r="H1" s="164" t="s">
        <v>17</v>
      </c>
      <c r="I1" s="164" t="s">
        <v>5</v>
      </c>
      <c r="J1" s="46"/>
      <c r="K1" s="67"/>
    </row>
    <row r="2" spans="1:17" s="48" customFormat="1" ht="33" customHeight="1" x14ac:dyDescent="0.25">
      <c r="A2" s="82" t="s">
        <v>19</v>
      </c>
      <c r="B2" s="83" t="s">
        <v>20</v>
      </c>
      <c r="C2" s="84"/>
      <c r="D2" s="84"/>
      <c r="E2" s="84"/>
      <c r="F2" s="84"/>
      <c r="G2" s="84"/>
      <c r="H2" s="84"/>
      <c r="I2" s="81"/>
      <c r="J2" s="47"/>
      <c r="K2" s="68"/>
      <c r="L2" s="208"/>
      <c r="M2" s="208"/>
      <c r="N2" s="208"/>
      <c r="O2" s="208"/>
      <c r="P2" s="208"/>
      <c r="Q2" s="208"/>
    </row>
    <row r="3" spans="1:17" s="20" customFormat="1" ht="30.6" customHeight="1" x14ac:dyDescent="0.25">
      <c r="A3" s="85">
        <v>1</v>
      </c>
      <c r="B3" s="86" t="s">
        <v>84</v>
      </c>
      <c r="C3" s="87"/>
      <c r="D3" s="87"/>
      <c r="E3" s="87"/>
      <c r="F3" s="87"/>
      <c r="G3" s="87"/>
      <c r="H3" s="3"/>
      <c r="I3" s="90" t="s">
        <v>309</v>
      </c>
      <c r="J3" s="51"/>
      <c r="K3" s="69"/>
      <c r="L3" s="208"/>
      <c r="M3" s="208"/>
      <c r="N3" s="208"/>
      <c r="O3" s="208"/>
      <c r="P3" s="208"/>
      <c r="Q3" s="208"/>
    </row>
    <row r="4" spans="1:17" s="34" customFormat="1" ht="31.95" customHeight="1" x14ac:dyDescent="0.25">
      <c r="A4" s="87">
        <v>1.1000000000000001</v>
      </c>
      <c r="B4" s="2" t="s">
        <v>310</v>
      </c>
      <c r="C4" s="87" t="s">
        <v>311</v>
      </c>
      <c r="D4" s="87" t="s">
        <v>24</v>
      </c>
      <c r="E4" s="87">
        <v>1</v>
      </c>
      <c r="F4" s="76" t="s">
        <v>351</v>
      </c>
      <c r="G4" s="92">
        <v>304</v>
      </c>
      <c r="H4" s="93" t="s">
        <v>26</v>
      </c>
      <c r="I4" s="77"/>
      <c r="J4" s="52"/>
      <c r="K4" s="91"/>
    </row>
    <row r="5" spans="1:17" s="34" customFormat="1" ht="31.95" customHeight="1" x14ac:dyDescent="0.25">
      <c r="A5" s="87">
        <v>1.2</v>
      </c>
      <c r="B5" s="2" t="s">
        <v>22</v>
      </c>
      <c r="C5" s="87" t="s">
        <v>233</v>
      </c>
      <c r="D5" s="87" t="s">
        <v>24</v>
      </c>
      <c r="E5" s="87">
        <v>1</v>
      </c>
      <c r="F5" s="76" t="s">
        <v>25</v>
      </c>
      <c r="G5" s="92">
        <v>304</v>
      </c>
      <c r="H5" s="93" t="s">
        <v>26</v>
      </c>
      <c r="I5" s="77"/>
      <c r="J5" s="52"/>
      <c r="K5" s="91"/>
    </row>
    <row r="6" spans="1:17" s="34" customFormat="1" ht="39" customHeight="1" x14ac:dyDescent="0.25">
      <c r="A6" s="94">
        <v>2</v>
      </c>
      <c r="B6" s="95" t="s">
        <v>32</v>
      </c>
      <c r="C6" s="77"/>
      <c r="D6" s="74"/>
      <c r="E6" s="74"/>
      <c r="F6" s="76"/>
      <c r="G6" s="77"/>
      <c r="H6" s="77"/>
      <c r="I6" s="74"/>
      <c r="J6" s="52"/>
      <c r="K6" s="96"/>
    </row>
    <row r="7" spans="1:17" s="34" customFormat="1" ht="31.2" x14ac:dyDescent="0.25">
      <c r="A7" s="87" t="s">
        <v>33</v>
      </c>
      <c r="B7" s="97" t="s">
        <v>34</v>
      </c>
      <c r="C7" s="22" t="s">
        <v>233</v>
      </c>
      <c r="D7" s="92" t="s">
        <v>35</v>
      </c>
      <c r="E7" s="92">
        <v>24</v>
      </c>
      <c r="F7" s="76" t="s">
        <v>25</v>
      </c>
      <c r="G7" s="92">
        <v>304</v>
      </c>
      <c r="H7" s="93" t="s">
        <v>26</v>
      </c>
      <c r="I7" s="77" t="s">
        <v>313</v>
      </c>
      <c r="J7" s="52"/>
      <c r="K7" s="91"/>
    </row>
    <row r="8" spans="1:17" s="34" customFormat="1" ht="31.95" customHeight="1" x14ac:dyDescent="0.25">
      <c r="A8" s="87" t="s">
        <v>36</v>
      </c>
      <c r="B8" s="2" t="s">
        <v>42</v>
      </c>
      <c r="C8" s="22" t="s">
        <v>233</v>
      </c>
      <c r="D8" s="87" t="s">
        <v>24</v>
      </c>
      <c r="E8" s="87">
        <v>15</v>
      </c>
      <c r="F8" s="76" t="s">
        <v>25</v>
      </c>
      <c r="G8" s="92">
        <v>304</v>
      </c>
      <c r="H8" s="93" t="s">
        <v>26</v>
      </c>
      <c r="I8" s="74"/>
      <c r="J8" s="52"/>
      <c r="K8" s="91"/>
    </row>
    <row r="9" spans="1:17" s="34" customFormat="1" ht="30" customHeight="1" x14ac:dyDescent="0.25">
      <c r="A9" s="87" t="s">
        <v>37</v>
      </c>
      <c r="B9" s="2" t="s">
        <v>120</v>
      </c>
      <c r="C9" s="93" t="s">
        <v>146</v>
      </c>
      <c r="D9" s="87" t="s">
        <v>24</v>
      </c>
      <c r="E9" s="87">
        <v>2</v>
      </c>
      <c r="F9" s="76" t="s">
        <v>105</v>
      </c>
      <c r="G9" s="92">
        <v>304</v>
      </c>
      <c r="H9" s="1" t="s">
        <v>26</v>
      </c>
      <c r="I9" s="74"/>
      <c r="J9" s="52"/>
      <c r="K9" s="96" t="s">
        <v>336</v>
      </c>
    </row>
    <row r="10" spans="1:17" s="34" customFormat="1" ht="32.1" customHeight="1" x14ac:dyDescent="0.25">
      <c r="A10" s="101" t="s">
        <v>71</v>
      </c>
      <c r="B10" s="81" t="s">
        <v>72</v>
      </c>
      <c r="C10" s="77"/>
      <c r="D10" s="77"/>
      <c r="E10" s="77"/>
      <c r="F10" s="77"/>
      <c r="G10" s="77"/>
      <c r="H10" s="77"/>
      <c r="I10" s="77"/>
      <c r="J10" s="52"/>
      <c r="K10" s="70"/>
    </row>
    <row r="11" spans="1:17" s="107" customFormat="1" ht="30.75" customHeight="1" x14ac:dyDescent="0.25">
      <c r="A11" s="74" t="s">
        <v>300</v>
      </c>
      <c r="B11" s="165" t="s">
        <v>77</v>
      </c>
      <c r="C11" s="39"/>
      <c r="D11" s="74" t="s">
        <v>24</v>
      </c>
      <c r="E11" s="103">
        <f>SUM(E7:E7)/3</f>
        <v>8</v>
      </c>
      <c r="F11" s="78"/>
      <c r="G11" s="104"/>
      <c r="H11" s="78"/>
      <c r="I11" s="159" t="s">
        <v>164</v>
      </c>
      <c r="J11" s="105"/>
      <c r="K11" s="106"/>
    </row>
  </sheetData>
  <mergeCells count="1">
    <mergeCell ref="L2:Q3"/>
  </mergeCells>
  <phoneticPr fontId="10" type="noConversion"/>
  <pageMargins left="0.70866141732283505" right="0.70866141732283505" top="0.74803149606299202" bottom="0.74803149606299202" header="0.31496062992126" footer="0.31496062992126"/>
  <pageSetup paperSize="9" scale="82" orientation="landscape" r:id="rId1"/>
  <headerFooter>
    <oddHeader>&amp;C&amp;A</oddHeader>
    <oddFooter>&amp;Lwww.gzwanguan.com&amp;C广州万冠&amp;R&amp;P/&amp;N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7FEF-1C6D-4313-A15E-64277B9B40A4}">
  <dimension ref="A1:N46"/>
  <sheetViews>
    <sheetView view="pageBreakPreview" topLeftCell="A13" zoomScaleNormal="100" zoomScaleSheetLayoutView="100" workbookViewId="0">
      <selection activeCell="B22" sqref="B22:E22"/>
    </sheetView>
  </sheetViews>
  <sheetFormatPr defaultColWidth="9" defaultRowHeight="17.399999999999999" x14ac:dyDescent="0.25"/>
  <cols>
    <col min="1" max="1" width="11.21875" style="147" customWidth="1"/>
    <col min="2" max="2" width="21.21875" style="148" customWidth="1"/>
    <col min="3" max="3" width="21.109375" style="149" customWidth="1"/>
    <col min="4" max="5" width="7.77734375" style="149" customWidth="1"/>
    <col min="6" max="6" width="20.109375" style="149" customWidth="1"/>
    <col min="7" max="7" width="12" style="149" customWidth="1"/>
    <col min="8" max="8" width="15.88671875" style="149" customWidth="1"/>
    <col min="9" max="9" width="21.21875" style="148" customWidth="1"/>
    <col min="10" max="10" width="9" style="148"/>
    <col min="11" max="16384" width="9" style="146"/>
  </cols>
  <sheetData>
    <row r="1" spans="1:14" s="47" customFormat="1" ht="30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15</v>
      </c>
      <c r="G1" s="5" t="s">
        <v>16</v>
      </c>
      <c r="H1" s="5" t="s">
        <v>17</v>
      </c>
      <c r="I1" s="5" t="s">
        <v>5</v>
      </c>
      <c r="J1" s="46"/>
    </row>
    <row r="2" spans="1:14" s="48" customFormat="1" ht="27.75" customHeight="1" x14ac:dyDescent="0.25">
      <c r="A2" s="6" t="s">
        <v>19</v>
      </c>
      <c r="B2" s="115" t="s">
        <v>20</v>
      </c>
      <c r="C2" s="116" t="s">
        <v>161</v>
      </c>
      <c r="D2" s="5"/>
      <c r="E2" s="5"/>
      <c r="F2" s="5"/>
      <c r="G2" s="5"/>
      <c r="H2" s="5"/>
      <c r="I2" s="115"/>
      <c r="J2" s="117"/>
    </row>
    <row r="3" spans="1:14" s="120" customFormat="1" ht="37.799999999999997" customHeight="1" x14ac:dyDescent="0.25">
      <c r="A3" s="118">
        <v>1</v>
      </c>
      <c r="B3" s="119" t="s">
        <v>21</v>
      </c>
      <c r="C3" s="116"/>
      <c r="D3" s="116"/>
      <c r="E3" s="116"/>
      <c r="F3" s="116"/>
      <c r="G3" s="156"/>
      <c r="H3" s="121"/>
      <c r="I3" s="191"/>
    </row>
    <row r="4" spans="1:14" s="120" customFormat="1" ht="36.6" customHeight="1" x14ac:dyDescent="0.25">
      <c r="A4" s="118">
        <v>1.1000000000000001</v>
      </c>
      <c r="B4" s="119" t="s">
        <v>354</v>
      </c>
      <c r="C4" s="116"/>
      <c r="D4" s="116"/>
      <c r="E4" s="116"/>
      <c r="F4" s="116"/>
      <c r="G4" s="156"/>
      <c r="H4" s="121"/>
      <c r="I4" s="192" t="s">
        <v>219</v>
      </c>
      <c r="J4" s="207" t="s">
        <v>208</v>
      </c>
      <c r="K4" s="207"/>
      <c r="L4" s="207"/>
      <c r="M4" s="207"/>
      <c r="N4" s="207"/>
    </row>
    <row r="5" spans="1:14" s="128" customFormat="1" ht="27.6" customHeight="1" x14ac:dyDescent="0.25">
      <c r="A5" s="99" t="s">
        <v>165</v>
      </c>
      <c r="B5" s="122" t="s">
        <v>353</v>
      </c>
      <c r="C5" s="204" t="s">
        <v>352</v>
      </c>
      <c r="D5" s="124" t="s">
        <v>24</v>
      </c>
      <c r="E5" s="125">
        <v>1</v>
      </c>
      <c r="F5" s="151" t="s">
        <v>337</v>
      </c>
      <c r="G5" s="126" t="s">
        <v>85</v>
      </c>
      <c r="H5" s="110" t="s">
        <v>88</v>
      </c>
      <c r="I5" s="127"/>
      <c r="J5" s="205" t="s">
        <v>334</v>
      </c>
    </row>
    <row r="6" spans="1:14" s="157" customFormat="1" ht="31.2" x14ac:dyDescent="0.25">
      <c r="A6" s="99" t="s">
        <v>166</v>
      </c>
      <c r="B6" s="122" t="s">
        <v>167</v>
      </c>
      <c r="C6" s="123" t="s">
        <v>169</v>
      </c>
      <c r="D6" s="124" t="s">
        <v>170</v>
      </c>
      <c r="E6" s="125">
        <v>1</v>
      </c>
      <c r="F6" s="76" t="s">
        <v>25</v>
      </c>
      <c r="G6" s="126" t="s">
        <v>85</v>
      </c>
      <c r="H6" s="110" t="s">
        <v>26</v>
      </c>
      <c r="I6" s="127"/>
    </row>
    <row r="7" spans="1:14" s="157" customFormat="1" ht="31.2" x14ac:dyDescent="0.25">
      <c r="A7" s="99" t="s">
        <v>172</v>
      </c>
      <c r="B7" s="122" t="s">
        <v>173</v>
      </c>
      <c r="C7" s="123" t="s">
        <v>174</v>
      </c>
      <c r="D7" s="124" t="s">
        <v>170</v>
      </c>
      <c r="E7" s="125">
        <v>1</v>
      </c>
      <c r="F7" s="76" t="s">
        <v>175</v>
      </c>
      <c r="G7" s="126" t="s">
        <v>85</v>
      </c>
      <c r="H7" s="110" t="s">
        <v>176</v>
      </c>
      <c r="I7" s="127"/>
    </row>
    <row r="8" spans="1:14" s="128" customFormat="1" ht="27.6" customHeight="1" x14ac:dyDescent="0.25">
      <c r="A8" s="99"/>
      <c r="B8" s="122" t="s">
        <v>212</v>
      </c>
      <c r="C8" s="123" t="s">
        <v>211</v>
      </c>
      <c r="D8" s="124" t="s">
        <v>213</v>
      </c>
      <c r="E8" s="125">
        <v>1</v>
      </c>
      <c r="F8" s="76" t="s">
        <v>196</v>
      </c>
      <c r="G8" s="126"/>
      <c r="H8" s="110" t="s">
        <v>197</v>
      </c>
      <c r="I8" s="127"/>
    </row>
    <row r="9" spans="1:14" s="157" customFormat="1" ht="31.2" x14ac:dyDescent="0.25">
      <c r="A9" s="155" t="s">
        <v>185</v>
      </c>
      <c r="B9" s="150" t="s">
        <v>177</v>
      </c>
      <c r="C9" s="151" t="s">
        <v>183</v>
      </c>
      <c r="D9" s="152" t="s">
        <v>178</v>
      </c>
      <c r="E9" s="152">
        <v>1</v>
      </c>
      <c r="F9" s="151" t="s">
        <v>337</v>
      </c>
      <c r="G9" s="152" t="s">
        <v>85</v>
      </c>
      <c r="H9" s="153" t="s">
        <v>176</v>
      </c>
      <c r="I9" s="152"/>
    </row>
    <row r="10" spans="1:14" s="157" customFormat="1" ht="15.6" x14ac:dyDescent="0.25">
      <c r="A10" s="155"/>
      <c r="B10" s="150" t="s">
        <v>179</v>
      </c>
      <c r="C10" s="151" t="s">
        <v>184</v>
      </c>
      <c r="D10" s="152" t="s">
        <v>7</v>
      </c>
      <c r="E10" s="152">
        <v>1</v>
      </c>
      <c r="F10" s="151" t="s">
        <v>180</v>
      </c>
      <c r="G10" s="154" t="s">
        <v>181</v>
      </c>
      <c r="H10" s="154" t="s">
        <v>86</v>
      </c>
      <c r="I10" s="152"/>
    </row>
    <row r="11" spans="1:14" s="157" customFormat="1" ht="31.2" x14ac:dyDescent="0.25">
      <c r="A11" s="155" t="s">
        <v>186</v>
      </c>
      <c r="B11" s="150" t="s">
        <v>182</v>
      </c>
      <c r="C11" s="151" t="s">
        <v>183</v>
      </c>
      <c r="D11" s="151" t="s">
        <v>7</v>
      </c>
      <c r="E11" s="152">
        <v>1</v>
      </c>
      <c r="F11" s="151" t="s">
        <v>337</v>
      </c>
      <c r="G11" s="152"/>
      <c r="H11" s="153" t="s">
        <v>176</v>
      </c>
      <c r="I11" s="152"/>
    </row>
    <row r="12" spans="1:14" s="157" customFormat="1" ht="31.2" x14ac:dyDescent="0.25">
      <c r="A12" s="155" t="s">
        <v>193</v>
      </c>
      <c r="B12" s="150" t="s">
        <v>194</v>
      </c>
      <c r="C12" s="153" t="s">
        <v>195</v>
      </c>
      <c r="D12" s="151" t="s">
        <v>7</v>
      </c>
      <c r="E12" s="152">
        <v>1</v>
      </c>
      <c r="F12" s="151" t="s">
        <v>196</v>
      </c>
      <c r="G12" s="152"/>
      <c r="H12" s="153" t="s">
        <v>197</v>
      </c>
      <c r="I12" s="152"/>
    </row>
    <row r="13" spans="1:14" s="157" customFormat="1" ht="31.8" customHeight="1" x14ac:dyDescent="0.25">
      <c r="A13" s="155" t="s">
        <v>206</v>
      </c>
      <c r="B13" s="150" t="s">
        <v>207</v>
      </c>
      <c r="C13" s="153" t="s">
        <v>214</v>
      </c>
      <c r="D13" s="151" t="s">
        <v>213</v>
      </c>
      <c r="E13" s="152">
        <v>1</v>
      </c>
      <c r="F13" s="151" t="s">
        <v>171</v>
      </c>
      <c r="G13" s="152" t="s">
        <v>85</v>
      </c>
      <c r="H13" s="153"/>
      <c r="I13" s="152"/>
    </row>
    <row r="14" spans="1:14" s="157" customFormat="1" ht="31.2" x14ac:dyDescent="0.25">
      <c r="A14" s="155" t="s">
        <v>188</v>
      </c>
      <c r="B14" s="158" t="s">
        <v>187</v>
      </c>
      <c r="C14" s="151" t="s">
        <v>189</v>
      </c>
      <c r="D14" s="151" t="s">
        <v>7</v>
      </c>
      <c r="E14" s="152">
        <v>1</v>
      </c>
      <c r="F14" s="125" t="s">
        <v>162</v>
      </c>
      <c r="G14" s="126" t="s">
        <v>85</v>
      </c>
      <c r="H14" s="110" t="s">
        <v>26</v>
      </c>
      <c r="I14" s="152"/>
    </row>
    <row r="15" spans="1:14" s="157" customFormat="1" ht="29.4" customHeight="1" x14ac:dyDescent="0.25">
      <c r="A15" s="155"/>
      <c r="B15" s="158" t="s">
        <v>190</v>
      </c>
      <c r="C15" s="151" t="s">
        <v>191</v>
      </c>
      <c r="D15" s="151" t="s">
        <v>170</v>
      </c>
      <c r="E15" s="152">
        <v>1</v>
      </c>
      <c r="F15" s="125" t="s">
        <v>192</v>
      </c>
      <c r="G15" s="126"/>
      <c r="H15" s="110" t="s">
        <v>86</v>
      </c>
      <c r="I15" s="152"/>
    </row>
    <row r="16" spans="1:14" s="128" customFormat="1" ht="27.6" customHeight="1" x14ac:dyDescent="0.25">
      <c r="A16" s="99" t="s">
        <v>198</v>
      </c>
      <c r="B16" s="122" t="s">
        <v>199</v>
      </c>
      <c r="C16" s="123" t="s">
        <v>200</v>
      </c>
      <c r="D16" s="124" t="s">
        <v>24</v>
      </c>
      <c r="E16" s="125">
        <v>1</v>
      </c>
      <c r="F16" s="76" t="s">
        <v>25</v>
      </c>
      <c r="G16" s="126" t="s">
        <v>85</v>
      </c>
      <c r="H16" s="110" t="s">
        <v>88</v>
      </c>
      <c r="I16" s="127"/>
    </row>
    <row r="17" spans="1:10" s="128" customFormat="1" ht="27.6" customHeight="1" x14ac:dyDescent="0.25">
      <c r="A17" s="99" t="s">
        <v>201</v>
      </c>
      <c r="B17" s="122" t="s">
        <v>199</v>
      </c>
      <c r="C17" s="123" t="s">
        <v>200</v>
      </c>
      <c r="D17" s="124" t="s">
        <v>24</v>
      </c>
      <c r="E17" s="125">
        <v>1</v>
      </c>
      <c r="F17" s="76" t="s">
        <v>25</v>
      </c>
      <c r="G17" s="126" t="s">
        <v>85</v>
      </c>
      <c r="H17" s="110" t="s">
        <v>88</v>
      </c>
      <c r="I17" s="127"/>
    </row>
    <row r="18" spans="1:10" s="128" customFormat="1" ht="27.6" customHeight="1" x14ac:dyDescent="0.25">
      <c r="A18" s="99" t="s">
        <v>202</v>
      </c>
      <c r="B18" s="122" t="s">
        <v>199</v>
      </c>
      <c r="C18" s="123" t="s">
        <v>205</v>
      </c>
      <c r="D18" s="124" t="s">
        <v>24</v>
      </c>
      <c r="E18" s="125">
        <v>1</v>
      </c>
      <c r="F18" s="76" t="s">
        <v>25</v>
      </c>
      <c r="G18" s="126" t="s">
        <v>85</v>
      </c>
      <c r="H18" s="110" t="s">
        <v>88</v>
      </c>
      <c r="I18" s="127"/>
    </row>
    <row r="19" spans="1:10" s="128" customFormat="1" ht="27.6" customHeight="1" x14ac:dyDescent="0.25">
      <c r="A19" s="99" t="s">
        <v>203</v>
      </c>
      <c r="B19" s="122" t="s">
        <v>199</v>
      </c>
      <c r="C19" s="123" t="s">
        <v>205</v>
      </c>
      <c r="D19" s="124" t="s">
        <v>24</v>
      </c>
      <c r="E19" s="125">
        <v>1</v>
      </c>
      <c r="F19" s="76" t="s">
        <v>25</v>
      </c>
      <c r="G19" s="126" t="s">
        <v>85</v>
      </c>
      <c r="H19" s="110" t="s">
        <v>88</v>
      </c>
      <c r="I19" s="127"/>
    </row>
    <row r="20" spans="1:10" s="128" customFormat="1" ht="27.6" customHeight="1" x14ac:dyDescent="0.25">
      <c r="A20" s="99" t="s">
        <v>204</v>
      </c>
      <c r="B20" s="122" t="s">
        <v>199</v>
      </c>
      <c r="C20" s="123" t="s">
        <v>169</v>
      </c>
      <c r="D20" s="124" t="s">
        <v>24</v>
      </c>
      <c r="E20" s="125">
        <v>1</v>
      </c>
      <c r="F20" s="76" t="s">
        <v>25</v>
      </c>
      <c r="G20" s="126" t="s">
        <v>85</v>
      </c>
      <c r="H20" s="110" t="s">
        <v>88</v>
      </c>
      <c r="I20" s="127"/>
    </row>
    <row r="21" spans="1:10" s="128" customFormat="1" ht="27.6" customHeight="1" x14ac:dyDescent="0.25">
      <c r="A21" s="99"/>
      <c r="B21" s="122" t="s">
        <v>209</v>
      </c>
      <c r="C21" s="123"/>
      <c r="D21" s="124" t="s">
        <v>210</v>
      </c>
      <c r="E21" s="125">
        <v>1</v>
      </c>
      <c r="F21" s="151" t="s">
        <v>336</v>
      </c>
      <c r="G21" s="126"/>
      <c r="H21" s="110"/>
      <c r="I21" s="127"/>
    </row>
    <row r="22" spans="1:10" s="128" customFormat="1" ht="27.6" customHeight="1" x14ac:dyDescent="0.25">
      <c r="A22" s="99"/>
      <c r="B22" s="122" t="s">
        <v>356</v>
      </c>
      <c r="C22" s="123"/>
      <c r="D22" s="124" t="s">
        <v>357</v>
      </c>
      <c r="E22" s="125">
        <v>1</v>
      </c>
      <c r="F22" s="76" t="s">
        <v>25</v>
      </c>
      <c r="G22" s="126" t="s">
        <v>85</v>
      </c>
      <c r="H22" s="110" t="s">
        <v>26</v>
      </c>
      <c r="I22" s="127"/>
    </row>
    <row r="23" spans="1:10" s="120" customFormat="1" ht="84" x14ac:dyDescent="0.25">
      <c r="A23" s="118">
        <v>1.2</v>
      </c>
      <c r="B23" s="119" t="s">
        <v>217</v>
      </c>
      <c r="C23" s="116"/>
      <c r="D23" s="116"/>
      <c r="E23" s="116"/>
      <c r="F23" s="116"/>
      <c r="G23" s="156"/>
      <c r="H23" s="121"/>
      <c r="I23" s="192" t="s">
        <v>218</v>
      </c>
    </row>
    <row r="24" spans="1:10" s="128" customFormat="1" ht="38.4" customHeight="1" x14ac:dyDescent="0.25">
      <c r="A24" s="99" t="s">
        <v>216</v>
      </c>
      <c r="B24" s="122" t="s">
        <v>215</v>
      </c>
      <c r="C24" s="123" t="s">
        <v>168</v>
      </c>
      <c r="D24" s="124" t="s">
        <v>170</v>
      </c>
      <c r="E24" s="125">
        <v>1</v>
      </c>
      <c r="F24" s="76" t="s">
        <v>25</v>
      </c>
      <c r="G24" s="126" t="s">
        <v>85</v>
      </c>
      <c r="H24" s="110" t="s">
        <v>26</v>
      </c>
      <c r="I24" s="127"/>
    </row>
    <row r="25" spans="1:10" s="120" customFormat="1" ht="31.5" customHeight="1" x14ac:dyDescent="0.25">
      <c r="A25" s="118">
        <v>2</v>
      </c>
      <c r="B25" s="129" t="s">
        <v>32</v>
      </c>
      <c r="C25" s="116"/>
      <c r="D25" s="116"/>
      <c r="E25" s="116"/>
      <c r="F25" s="121"/>
      <c r="G25" s="116"/>
      <c r="H25" s="121"/>
      <c r="I25" s="116"/>
      <c r="J25" s="131"/>
    </row>
    <row r="26" spans="1:10" s="140" customFormat="1" ht="31.2" x14ac:dyDescent="0.25">
      <c r="A26" s="132" t="s">
        <v>33</v>
      </c>
      <c r="B26" s="133" t="s">
        <v>34</v>
      </c>
      <c r="C26" s="134" t="s">
        <v>205</v>
      </c>
      <c r="D26" s="135" t="s">
        <v>35</v>
      </c>
      <c r="E26" s="136">
        <v>42</v>
      </c>
      <c r="F26" s="76" t="s">
        <v>25</v>
      </c>
      <c r="G26" s="137" t="s">
        <v>85</v>
      </c>
      <c r="H26" s="138" t="s">
        <v>26</v>
      </c>
      <c r="I26" s="139"/>
    </row>
    <row r="27" spans="1:10" s="140" customFormat="1" ht="31.2" x14ac:dyDescent="0.25">
      <c r="A27" s="132" t="s">
        <v>36</v>
      </c>
      <c r="B27" s="133" t="s">
        <v>34</v>
      </c>
      <c r="C27" s="134" t="s">
        <v>168</v>
      </c>
      <c r="D27" s="135" t="s">
        <v>35</v>
      </c>
      <c r="E27" s="136">
        <v>24</v>
      </c>
      <c r="F27" s="76" t="s">
        <v>25</v>
      </c>
      <c r="G27" s="137" t="s">
        <v>85</v>
      </c>
      <c r="H27" s="138" t="s">
        <v>26</v>
      </c>
      <c r="I27" s="139"/>
    </row>
    <row r="28" spans="1:10" s="140" customFormat="1" ht="31.2" x14ac:dyDescent="0.25">
      <c r="A28" s="132" t="s">
        <v>37</v>
      </c>
      <c r="B28" s="133" t="s">
        <v>42</v>
      </c>
      <c r="C28" s="134" t="s">
        <v>205</v>
      </c>
      <c r="D28" s="135" t="s">
        <v>24</v>
      </c>
      <c r="E28" s="136">
        <v>12</v>
      </c>
      <c r="F28" s="76" t="s">
        <v>25</v>
      </c>
      <c r="G28" s="137" t="s">
        <v>85</v>
      </c>
      <c r="H28" s="138" t="s">
        <v>26</v>
      </c>
      <c r="I28" s="139"/>
    </row>
    <row r="29" spans="1:10" s="140" customFormat="1" ht="31.2" x14ac:dyDescent="0.25">
      <c r="A29" s="132" t="s">
        <v>38</v>
      </c>
      <c r="B29" s="133" t="s">
        <v>42</v>
      </c>
      <c r="C29" s="134" t="s">
        <v>168</v>
      </c>
      <c r="D29" s="135" t="s">
        <v>24</v>
      </c>
      <c r="E29" s="136">
        <v>6</v>
      </c>
      <c r="F29" s="76" t="s">
        <v>25</v>
      </c>
      <c r="G29" s="137" t="s">
        <v>85</v>
      </c>
      <c r="H29" s="138" t="s">
        <v>26</v>
      </c>
      <c r="I29" s="139"/>
    </row>
    <row r="30" spans="1:10" s="140" customFormat="1" ht="31.2" x14ac:dyDescent="0.25">
      <c r="A30" s="132" t="s">
        <v>39</v>
      </c>
      <c r="B30" s="133" t="s">
        <v>62</v>
      </c>
      <c r="C30" s="134" t="s">
        <v>205</v>
      </c>
      <c r="D30" s="135" t="s">
        <v>24</v>
      </c>
      <c r="E30" s="136">
        <v>6</v>
      </c>
      <c r="F30" s="76" t="s">
        <v>25</v>
      </c>
      <c r="G30" s="137" t="s">
        <v>85</v>
      </c>
      <c r="H30" s="138" t="s">
        <v>26</v>
      </c>
      <c r="I30" s="139"/>
    </row>
    <row r="31" spans="1:10" s="140" customFormat="1" ht="31.2" x14ac:dyDescent="0.25">
      <c r="A31" s="132" t="s">
        <v>40</v>
      </c>
      <c r="B31" s="133" t="s">
        <v>62</v>
      </c>
      <c r="C31" s="134" t="s">
        <v>29</v>
      </c>
      <c r="D31" s="135" t="s">
        <v>24</v>
      </c>
      <c r="E31" s="136">
        <v>3</v>
      </c>
      <c r="F31" s="76" t="s">
        <v>25</v>
      </c>
      <c r="G31" s="137" t="s">
        <v>85</v>
      </c>
      <c r="H31" s="138" t="s">
        <v>26</v>
      </c>
      <c r="I31" s="139"/>
    </row>
    <row r="32" spans="1:10" s="140" customFormat="1" ht="30.6" customHeight="1" x14ac:dyDescent="0.25">
      <c r="A32" s="132" t="s">
        <v>41</v>
      </c>
      <c r="B32" s="133" t="s">
        <v>67</v>
      </c>
      <c r="C32" s="134" t="s">
        <v>205</v>
      </c>
      <c r="D32" s="135" t="s">
        <v>24</v>
      </c>
      <c r="E32" s="136">
        <v>3</v>
      </c>
      <c r="F32" s="76" t="s">
        <v>25</v>
      </c>
      <c r="G32" s="137" t="s">
        <v>68</v>
      </c>
      <c r="H32" s="138"/>
      <c r="I32" s="139"/>
    </row>
    <row r="33" spans="1:10" s="140" customFormat="1" ht="30.6" customHeight="1" x14ac:dyDescent="0.25">
      <c r="A33" s="132" t="s">
        <v>43</v>
      </c>
      <c r="B33" s="133" t="s">
        <v>67</v>
      </c>
      <c r="C33" s="134" t="s">
        <v>29</v>
      </c>
      <c r="D33" s="135" t="s">
        <v>24</v>
      </c>
      <c r="E33" s="136">
        <v>3</v>
      </c>
      <c r="F33" s="76" t="s">
        <v>25</v>
      </c>
      <c r="G33" s="137" t="s">
        <v>68</v>
      </c>
      <c r="H33" s="138"/>
      <c r="I33" s="139"/>
    </row>
    <row r="34" spans="1:10" s="140" customFormat="1" ht="30.6" customHeight="1" x14ac:dyDescent="0.25">
      <c r="A34" s="132" t="s">
        <v>44</v>
      </c>
      <c r="B34" s="133" t="s">
        <v>69</v>
      </c>
      <c r="C34" s="134" t="s">
        <v>220</v>
      </c>
      <c r="D34" s="135" t="s">
        <v>24</v>
      </c>
      <c r="E34" s="136">
        <v>6</v>
      </c>
      <c r="F34" s="76" t="s">
        <v>25</v>
      </c>
      <c r="G34" s="137">
        <v>304</v>
      </c>
      <c r="H34" s="138"/>
      <c r="I34" s="139"/>
    </row>
    <row r="35" spans="1:10" s="140" customFormat="1" ht="30.6" customHeight="1" x14ac:dyDescent="0.25">
      <c r="A35" s="132" t="s">
        <v>45</v>
      </c>
      <c r="B35" s="133" t="s">
        <v>69</v>
      </c>
      <c r="C35" s="134" t="s">
        <v>70</v>
      </c>
      <c r="D35" s="135" t="s">
        <v>24</v>
      </c>
      <c r="E35" s="136">
        <v>3</v>
      </c>
      <c r="F35" s="76" t="s">
        <v>25</v>
      </c>
      <c r="G35" s="137">
        <v>304</v>
      </c>
      <c r="H35" s="138"/>
      <c r="I35" s="139"/>
    </row>
    <row r="36" spans="1:10" s="120" customFormat="1" ht="28.2" customHeight="1" x14ac:dyDescent="0.25">
      <c r="A36" s="5" t="s">
        <v>71</v>
      </c>
      <c r="B36" s="115" t="s">
        <v>72</v>
      </c>
      <c r="C36" s="121"/>
      <c r="D36" s="121"/>
      <c r="E36" s="121"/>
      <c r="F36" s="121"/>
      <c r="G36" s="121"/>
      <c r="H36" s="121"/>
      <c r="I36" s="188"/>
      <c r="J36" s="131"/>
    </row>
    <row r="37" spans="1:10" s="145" customFormat="1" ht="31.95" customHeight="1" x14ac:dyDescent="0.25">
      <c r="A37" s="116" t="s">
        <v>6</v>
      </c>
      <c r="B37" s="141" t="s">
        <v>73</v>
      </c>
      <c r="C37" s="142"/>
      <c r="D37" s="116" t="s">
        <v>75</v>
      </c>
      <c r="E37" s="116">
        <v>2</v>
      </c>
      <c r="F37" s="130"/>
      <c r="G37" s="143"/>
      <c r="H37" s="130"/>
      <c r="I37" s="143" t="s">
        <v>163</v>
      </c>
      <c r="J37" s="144"/>
    </row>
    <row r="38" spans="1:10" s="145" customFormat="1" ht="31.95" customHeight="1" x14ac:dyDescent="0.25">
      <c r="A38" s="116" t="s">
        <v>8</v>
      </c>
      <c r="B38" s="141" t="s">
        <v>77</v>
      </c>
      <c r="C38" s="142"/>
      <c r="D38" s="116" t="s">
        <v>24</v>
      </c>
      <c r="E38" s="130">
        <f>(E26+E27)/3</f>
        <v>22</v>
      </c>
      <c r="F38" s="130"/>
      <c r="G38" s="143"/>
      <c r="H38" s="130"/>
      <c r="I38" s="143" t="s">
        <v>164</v>
      </c>
      <c r="J38" s="144"/>
    </row>
    <row r="39" spans="1:10" s="145" customFormat="1" ht="28.2" customHeight="1" x14ac:dyDescent="0.25">
      <c r="A39" s="116" t="s">
        <v>9</v>
      </c>
      <c r="B39" s="141" t="s">
        <v>79</v>
      </c>
      <c r="C39" s="142"/>
      <c r="D39" s="116" t="s">
        <v>7</v>
      </c>
      <c r="E39" s="116">
        <f>E37*2</f>
        <v>4</v>
      </c>
      <c r="F39" s="130"/>
      <c r="G39" s="143"/>
      <c r="H39" s="130"/>
      <c r="I39" s="143" t="s">
        <v>80</v>
      </c>
      <c r="J39" s="144"/>
    </row>
    <row r="40" spans="1:10" s="145" customFormat="1" ht="28.2" customHeight="1" x14ac:dyDescent="0.25">
      <c r="A40" s="116" t="s">
        <v>10</v>
      </c>
      <c r="B40" s="141" t="s">
        <v>81</v>
      </c>
      <c r="C40" s="142"/>
      <c r="D40" s="116" t="s">
        <v>7</v>
      </c>
      <c r="E40" s="116">
        <v>1</v>
      </c>
      <c r="F40" s="130"/>
      <c r="G40" s="143"/>
      <c r="H40" s="130"/>
      <c r="I40" s="143" t="s">
        <v>82</v>
      </c>
      <c r="J40" s="144"/>
    </row>
    <row r="46" spans="1:10" s="148" customFormat="1" x14ac:dyDescent="0.25">
      <c r="A46" s="147"/>
      <c r="C46" s="149"/>
      <c r="D46" s="149"/>
      <c r="E46" s="149"/>
      <c r="F46" s="149"/>
      <c r="G46" s="149"/>
      <c r="H46" s="149"/>
    </row>
  </sheetData>
  <mergeCells count="1">
    <mergeCell ref="J4:N4"/>
  </mergeCells>
  <phoneticPr fontId="10" type="noConversion"/>
  <pageMargins left="0.70866141732283505" right="0.70866141732283505" top="0.74803149606299202" bottom="0.74803149606299202" header="0.31496062992126" footer="0.31496062992126"/>
  <pageSetup paperSize="9" scale="81" orientation="landscape" r:id="rId1"/>
  <headerFooter>
    <oddHeader>&amp;C&amp;A</oddHeader>
    <oddFooter>&amp;Lwww.gzwanguan.com&amp;C广州万冠&amp;R&amp;P/&amp;N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8E7C-1FC0-49DF-BC38-B6738B5CA7C6}">
  <dimension ref="A1:Q13"/>
  <sheetViews>
    <sheetView view="pageBreakPreview" zoomScaleNormal="100" zoomScaleSheetLayoutView="100" workbookViewId="0">
      <selection activeCell="D14" sqref="D14"/>
    </sheetView>
  </sheetViews>
  <sheetFormatPr defaultColWidth="9" defaultRowHeight="17.399999999999999" x14ac:dyDescent="0.25"/>
  <cols>
    <col min="1" max="1" width="8.44140625" style="62" customWidth="1"/>
    <col min="2" max="2" width="21" style="63" customWidth="1"/>
    <col min="3" max="3" width="20.21875" style="64" customWidth="1"/>
    <col min="4" max="4" width="6.88671875" style="64" customWidth="1"/>
    <col min="5" max="5" width="7.109375" style="64" customWidth="1"/>
    <col min="6" max="6" width="20.44140625" style="64" customWidth="1"/>
    <col min="7" max="7" width="11.5546875" style="64" customWidth="1"/>
    <col min="8" max="8" width="14.44140625" style="65" customWidth="1"/>
    <col min="9" max="9" width="22.6640625" style="65" customWidth="1"/>
    <col min="10" max="10" width="14.21875" style="60" customWidth="1"/>
    <col min="11" max="11" width="4.21875" style="71" customWidth="1"/>
    <col min="12" max="16" width="9" style="61"/>
    <col min="17" max="17" width="15.33203125" style="61" customWidth="1"/>
    <col min="18" max="16384" width="9" style="61"/>
  </cols>
  <sheetData>
    <row r="1" spans="1:17" s="47" customFormat="1" ht="30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4</v>
      </c>
      <c r="F1" s="164" t="s">
        <v>15</v>
      </c>
      <c r="G1" s="164" t="s">
        <v>16</v>
      </c>
      <c r="H1" s="164" t="s">
        <v>17</v>
      </c>
      <c r="I1" s="164" t="s">
        <v>5</v>
      </c>
      <c r="J1" s="46"/>
      <c r="K1" s="67"/>
    </row>
    <row r="2" spans="1:17" s="48" customFormat="1" ht="33" customHeight="1" x14ac:dyDescent="0.25">
      <c r="A2" s="82" t="s">
        <v>19</v>
      </c>
      <c r="B2" s="83" t="s">
        <v>20</v>
      </c>
      <c r="C2" s="84"/>
      <c r="D2" s="84"/>
      <c r="E2" s="84"/>
      <c r="F2" s="84"/>
      <c r="G2" s="84"/>
      <c r="H2" s="84"/>
      <c r="I2" s="81"/>
      <c r="J2" s="47"/>
      <c r="K2" s="68"/>
      <c r="L2" s="208"/>
      <c r="M2" s="208"/>
      <c r="N2" s="208"/>
      <c r="O2" s="208"/>
      <c r="P2" s="208"/>
      <c r="Q2" s="208"/>
    </row>
    <row r="3" spans="1:17" s="20" customFormat="1" ht="31.2" x14ac:dyDescent="0.25">
      <c r="A3" s="85">
        <v>1</v>
      </c>
      <c r="B3" s="86" t="s">
        <v>84</v>
      </c>
      <c r="C3" s="87"/>
      <c r="D3" s="87"/>
      <c r="E3" s="87"/>
      <c r="F3" s="87"/>
      <c r="G3" s="87"/>
      <c r="H3" s="3"/>
      <c r="I3" s="90" t="s">
        <v>314</v>
      </c>
      <c r="J3" s="51"/>
      <c r="K3" s="69"/>
      <c r="L3" s="208"/>
      <c r="M3" s="208"/>
      <c r="N3" s="208"/>
      <c r="O3" s="208"/>
      <c r="P3" s="208"/>
      <c r="Q3" s="208"/>
    </row>
    <row r="4" spans="1:17" s="34" customFormat="1" ht="31.95" customHeight="1" x14ac:dyDescent="0.25">
      <c r="A4" s="87">
        <v>1.1000000000000001</v>
      </c>
      <c r="B4" s="2" t="s">
        <v>93</v>
      </c>
      <c r="C4" s="87" t="s">
        <v>94</v>
      </c>
      <c r="D4" s="87" t="s">
        <v>24</v>
      </c>
      <c r="E4" s="87">
        <v>6</v>
      </c>
      <c r="F4" s="77" t="s">
        <v>87</v>
      </c>
      <c r="G4" s="74">
        <v>304</v>
      </c>
      <c r="H4" s="1" t="s">
        <v>88</v>
      </c>
      <c r="I4" s="75"/>
      <c r="J4" s="52"/>
      <c r="K4" s="91"/>
    </row>
    <row r="5" spans="1:17" s="34" customFormat="1" ht="31.95" customHeight="1" x14ac:dyDescent="0.25">
      <c r="A5" s="87">
        <v>1.2</v>
      </c>
      <c r="B5" s="2" t="s">
        <v>22</v>
      </c>
      <c r="C5" s="87" t="s">
        <v>169</v>
      </c>
      <c r="D5" s="87" t="s">
        <v>24</v>
      </c>
      <c r="E5" s="87">
        <v>15</v>
      </c>
      <c r="F5" s="76" t="s">
        <v>289</v>
      </c>
      <c r="G5" s="92">
        <v>304</v>
      </c>
      <c r="H5" s="93" t="s">
        <v>26</v>
      </c>
      <c r="I5" s="77"/>
      <c r="J5" s="52"/>
      <c r="K5" s="91"/>
    </row>
    <row r="6" spans="1:17" s="34" customFormat="1" ht="39" customHeight="1" x14ac:dyDescent="0.25">
      <c r="A6" s="94">
        <v>2</v>
      </c>
      <c r="B6" s="95" t="s">
        <v>32</v>
      </c>
      <c r="C6" s="77"/>
      <c r="D6" s="74"/>
      <c r="E6" s="74"/>
      <c r="F6" s="76"/>
      <c r="G6" s="77"/>
      <c r="H6" s="77"/>
      <c r="I6" s="74"/>
      <c r="J6" s="52"/>
      <c r="K6" s="96"/>
    </row>
    <row r="7" spans="1:17" s="34" customFormat="1" ht="31.95" customHeight="1" x14ac:dyDescent="0.25">
      <c r="A7" s="87" t="s">
        <v>33</v>
      </c>
      <c r="B7" s="97" t="s">
        <v>34</v>
      </c>
      <c r="C7" s="22" t="s">
        <v>169</v>
      </c>
      <c r="D7" s="92" t="s">
        <v>35</v>
      </c>
      <c r="E7" s="92">
        <v>30</v>
      </c>
      <c r="F7" s="76" t="s">
        <v>25</v>
      </c>
      <c r="G7" s="92">
        <v>304</v>
      </c>
      <c r="H7" s="93" t="s">
        <v>26</v>
      </c>
      <c r="I7" s="74" t="s">
        <v>302</v>
      </c>
      <c r="J7" s="52"/>
      <c r="K7" s="91"/>
    </row>
    <row r="8" spans="1:17" s="34" customFormat="1" ht="31.95" customHeight="1" x14ac:dyDescent="0.25">
      <c r="A8" s="87" t="s">
        <v>36</v>
      </c>
      <c r="B8" s="2" t="s">
        <v>42</v>
      </c>
      <c r="C8" s="22" t="s">
        <v>169</v>
      </c>
      <c r="D8" s="87" t="s">
        <v>24</v>
      </c>
      <c r="E8" s="87">
        <v>15</v>
      </c>
      <c r="F8" s="76" t="s">
        <v>25</v>
      </c>
      <c r="G8" s="92">
        <v>304</v>
      </c>
      <c r="H8" s="93" t="s">
        <v>26</v>
      </c>
      <c r="I8" s="74" t="s">
        <v>301</v>
      </c>
      <c r="J8" s="52"/>
      <c r="K8" s="91"/>
    </row>
    <row r="9" spans="1:17" s="34" customFormat="1" ht="31.95" customHeight="1" x14ac:dyDescent="0.25">
      <c r="A9" s="87" t="s">
        <v>37</v>
      </c>
      <c r="B9" s="2" t="s">
        <v>55</v>
      </c>
      <c r="C9" s="22" t="s">
        <v>169</v>
      </c>
      <c r="D9" s="87" t="s">
        <v>24</v>
      </c>
      <c r="E9" s="87">
        <v>7</v>
      </c>
      <c r="F9" s="76" t="s">
        <v>25</v>
      </c>
      <c r="G9" s="92">
        <v>304</v>
      </c>
      <c r="H9" s="93" t="s">
        <v>26</v>
      </c>
      <c r="I9" s="74" t="s">
        <v>301</v>
      </c>
      <c r="J9" s="52"/>
      <c r="K9" s="91"/>
    </row>
    <row r="10" spans="1:17" s="34" customFormat="1" ht="30" customHeight="1" x14ac:dyDescent="0.25">
      <c r="A10" s="87" t="s">
        <v>38</v>
      </c>
      <c r="B10" s="2" t="s">
        <v>120</v>
      </c>
      <c r="C10" s="93" t="s">
        <v>146</v>
      </c>
      <c r="D10" s="87" t="s">
        <v>24</v>
      </c>
      <c r="E10" s="87">
        <v>30</v>
      </c>
      <c r="F10" s="76" t="s">
        <v>105</v>
      </c>
      <c r="G10" s="92">
        <v>304</v>
      </c>
      <c r="H10" s="1" t="s">
        <v>26</v>
      </c>
      <c r="I10" s="74"/>
      <c r="J10" s="52"/>
      <c r="K10" s="96" t="s">
        <v>336</v>
      </c>
    </row>
    <row r="11" spans="1:17" s="34" customFormat="1" ht="30" customHeight="1" x14ac:dyDescent="0.25">
      <c r="A11" s="87" t="s">
        <v>39</v>
      </c>
      <c r="B11" s="75" t="s">
        <v>299</v>
      </c>
      <c r="C11" s="77"/>
      <c r="D11" s="74" t="s">
        <v>297</v>
      </c>
      <c r="E11" s="74">
        <v>6</v>
      </c>
      <c r="F11" s="76" t="s">
        <v>105</v>
      </c>
      <c r="G11" s="77"/>
      <c r="H11" s="77"/>
      <c r="I11" s="74" t="s">
        <v>298</v>
      </c>
      <c r="J11" s="52"/>
      <c r="K11" s="96"/>
    </row>
    <row r="12" spans="1:17" s="34" customFormat="1" ht="32.1" customHeight="1" x14ac:dyDescent="0.25">
      <c r="A12" s="101" t="s">
        <v>71</v>
      </c>
      <c r="B12" s="81" t="s">
        <v>72</v>
      </c>
      <c r="C12" s="77"/>
      <c r="D12" s="77"/>
      <c r="E12" s="77"/>
      <c r="F12" s="77"/>
      <c r="G12" s="77"/>
      <c r="H12" s="77"/>
      <c r="I12" s="77"/>
      <c r="J12" s="52"/>
      <c r="K12" s="70"/>
    </row>
    <row r="13" spans="1:17" s="107" customFormat="1" ht="30.75" customHeight="1" x14ac:dyDescent="0.25">
      <c r="A13" s="74" t="s">
        <v>300</v>
      </c>
      <c r="B13" s="189" t="s">
        <v>77</v>
      </c>
      <c r="C13" s="39"/>
      <c r="D13" s="74" t="s">
        <v>24</v>
      </c>
      <c r="E13" s="103">
        <f>SUM(E7:E7)/3</f>
        <v>10</v>
      </c>
      <c r="F13" s="78"/>
      <c r="G13" s="104"/>
      <c r="H13" s="78"/>
      <c r="I13" s="159" t="s">
        <v>164</v>
      </c>
      <c r="J13" s="105"/>
      <c r="K13" s="106"/>
    </row>
  </sheetData>
  <mergeCells count="1">
    <mergeCell ref="L2:Q3"/>
  </mergeCells>
  <phoneticPr fontId="10" type="noConversion"/>
  <pageMargins left="0.70866141732283505" right="0.70866141732283505" top="0.74803149606299202" bottom="0.74803149606299202" header="0.31496062992126" footer="0.31496062992126"/>
  <pageSetup paperSize="9" scale="82" orientation="landscape" r:id="rId1"/>
  <headerFooter>
    <oddHeader>&amp;C&amp;A</oddHeader>
    <oddFooter>&amp;Lwww.gzwanguan.com&amp;C广州万冠&amp;R&amp;P/&amp;N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view="pageBreakPreview" zoomScaleNormal="100" zoomScaleSheetLayoutView="100" workbookViewId="0">
      <selection activeCell="M33" sqref="M33"/>
    </sheetView>
  </sheetViews>
  <sheetFormatPr defaultColWidth="9" defaultRowHeight="17.399999999999999" x14ac:dyDescent="0.25"/>
  <cols>
    <col min="1" max="1" width="8.44140625" style="62" customWidth="1"/>
    <col min="2" max="2" width="17.6640625" style="63" customWidth="1"/>
    <col min="3" max="3" width="18.109375" style="64" customWidth="1"/>
    <col min="4" max="5" width="7.88671875" style="64" customWidth="1"/>
    <col min="6" max="6" width="20.6640625" style="64" customWidth="1"/>
    <col min="7" max="7" width="11.5546875" style="64" customWidth="1"/>
    <col min="8" max="8" width="14.44140625" style="65" customWidth="1"/>
    <col min="9" max="9" width="20.88671875" style="65" customWidth="1"/>
    <col min="10" max="10" width="14.21875" style="60" customWidth="1"/>
    <col min="11" max="11" width="4.21875" style="71" customWidth="1"/>
    <col min="12" max="16" width="9" style="61"/>
    <col min="17" max="17" width="15.33203125" style="61" customWidth="1"/>
    <col min="18" max="16384" width="9" style="61"/>
  </cols>
  <sheetData>
    <row r="1" spans="1:17" s="47" customFormat="1" ht="30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15</v>
      </c>
      <c r="G1" s="9" t="s">
        <v>16</v>
      </c>
      <c r="H1" s="9" t="s">
        <v>17</v>
      </c>
      <c r="I1" s="9" t="s">
        <v>5</v>
      </c>
      <c r="J1" s="46"/>
      <c r="K1" s="67"/>
    </row>
    <row r="2" spans="1:17" s="48" customFormat="1" ht="31.2" x14ac:dyDescent="0.25">
      <c r="A2" s="82" t="s">
        <v>19</v>
      </c>
      <c r="B2" s="83" t="s">
        <v>20</v>
      </c>
      <c r="C2" s="84"/>
      <c r="D2" s="84"/>
      <c r="E2" s="84"/>
      <c r="F2" s="84"/>
      <c r="G2" s="84"/>
      <c r="H2" s="84"/>
      <c r="I2" s="81" t="s">
        <v>222</v>
      </c>
      <c r="J2" s="47"/>
      <c r="K2" s="68"/>
      <c r="L2" s="208" t="s">
        <v>221</v>
      </c>
      <c r="M2" s="208"/>
      <c r="N2" s="208"/>
      <c r="O2" s="208"/>
      <c r="P2" s="208"/>
      <c r="Q2" s="208"/>
    </row>
    <row r="3" spans="1:17" s="20" customFormat="1" ht="46.8" x14ac:dyDescent="0.25">
      <c r="A3" s="85">
        <v>1</v>
      </c>
      <c r="B3" s="86" t="s">
        <v>84</v>
      </c>
      <c r="C3" s="87"/>
      <c r="D3" s="87"/>
      <c r="E3" s="87"/>
      <c r="F3" s="87"/>
      <c r="G3" s="87"/>
      <c r="H3" s="3"/>
      <c r="I3" s="90" t="s">
        <v>159</v>
      </c>
      <c r="J3" s="51"/>
      <c r="K3" s="69"/>
      <c r="L3" s="208"/>
      <c r="M3" s="208"/>
      <c r="N3" s="208"/>
      <c r="O3" s="208"/>
      <c r="P3" s="208"/>
      <c r="Q3" s="208"/>
    </row>
    <row r="4" spans="1:17" s="34" customFormat="1" ht="31.95" customHeight="1" x14ac:dyDescent="0.25">
      <c r="A4" s="87">
        <v>1.1000000000000001</v>
      </c>
      <c r="B4" s="2" t="s">
        <v>93</v>
      </c>
      <c r="C4" s="87" t="s">
        <v>94</v>
      </c>
      <c r="D4" s="87" t="s">
        <v>24</v>
      </c>
      <c r="E4" s="87">
        <v>14</v>
      </c>
      <c r="F4" s="77" t="s">
        <v>87</v>
      </c>
      <c r="G4" s="74">
        <v>304</v>
      </c>
      <c r="H4" s="1" t="s">
        <v>88</v>
      </c>
      <c r="I4" s="75"/>
      <c r="J4" s="52"/>
      <c r="K4" s="91"/>
      <c r="L4" s="34" t="s">
        <v>139</v>
      </c>
    </row>
    <row r="5" spans="1:17" s="34" customFormat="1" ht="31.95" customHeight="1" x14ac:dyDescent="0.25">
      <c r="A5" s="87">
        <v>1.2</v>
      </c>
      <c r="B5" s="2" t="s">
        <v>22</v>
      </c>
      <c r="C5" s="87" t="s">
        <v>29</v>
      </c>
      <c r="D5" s="87" t="s">
        <v>24</v>
      </c>
      <c r="E5" s="87">
        <v>4</v>
      </c>
      <c r="F5" s="76" t="s">
        <v>25</v>
      </c>
      <c r="G5" s="92">
        <v>304</v>
      </c>
      <c r="H5" s="93" t="s">
        <v>26</v>
      </c>
      <c r="I5" s="77" t="s">
        <v>140</v>
      </c>
      <c r="J5" s="52"/>
      <c r="K5" s="91"/>
    </row>
    <row r="6" spans="1:17" s="34" customFormat="1" ht="31.95" customHeight="1" x14ac:dyDescent="0.25">
      <c r="A6" s="87">
        <v>1.3</v>
      </c>
      <c r="B6" s="2" t="s">
        <v>22</v>
      </c>
      <c r="C6" s="87" t="s">
        <v>31</v>
      </c>
      <c r="D6" s="87" t="s">
        <v>24</v>
      </c>
      <c r="E6" s="87">
        <v>11</v>
      </c>
      <c r="F6" s="76" t="s">
        <v>25</v>
      </c>
      <c r="G6" s="92">
        <v>304</v>
      </c>
      <c r="H6" s="93" t="s">
        <v>26</v>
      </c>
      <c r="I6" s="74"/>
      <c r="J6" s="52"/>
      <c r="K6" s="91"/>
    </row>
    <row r="7" spans="1:17" s="34" customFormat="1" ht="39" customHeight="1" x14ac:dyDescent="0.25">
      <c r="A7" s="94">
        <v>2</v>
      </c>
      <c r="B7" s="95" t="s">
        <v>32</v>
      </c>
      <c r="C7" s="77"/>
      <c r="D7" s="74"/>
      <c r="E7" s="74"/>
      <c r="F7" s="76"/>
      <c r="G7" s="77"/>
      <c r="H7" s="77"/>
      <c r="I7" s="74"/>
      <c r="J7" s="52"/>
      <c r="K7" s="96"/>
    </row>
    <row r="8" spans="1:17" s="34" customFormat="1" ht="31.95" customHeight="1" x14ac:dyDescent="0.25">
      <c r="A8" s="87" t="s">
        <v>33</v>
      </c>
      <c r="B8" s="97" t="s">
        <v>34</v>
      </c>
      <c r="C8" s="22" t="s">
        <v>28</v>
      </c>
      <c r="D8" s="92" t="s">
        <v>35</v>
      </c>
      <c r="E8" s="92">
        <v>140</v>
      </c>
      <c r="F8" s="76" t="s">
        <v>25</v>
      </c>
      <c r="G8" s="92">
        <v>304</v>
      </c>
      <c r="H8" s="93" t="s">
        <v>26</v>
      </c>
      <c r="I8" s="74"/>
      <c r="J8" s="52"/>
      <c r="K8" s="91"/>
    </row>
    <row r="9" spans="1:17" s="34" customFormat="1" ht="31.95" customHeight="1" x14ac:dyDescent="0.25">
      <c r="A9" s="87" t="s">
        <v>36</v>
      </c>
      <c r="B9" s="97" t="s">
        <v>34</v>
      </c>
      <c r="C9" s="22" t="s">
        <v>29</v>
      </c>
      <c r="D9" s="92" t="s">
        <v>35</v>
      </c>
      <c r="E9" s="92">
        <v>48</v>
      </c>
      <c r="F9" s="76" t="s">
        <v>25</v>
      </c>
      <c r="G9" s="92">
        <v>304</v>
      </c>
      <c r="H9" s="93" t="s">
        <v>26</v>
      </c>
      <c r="I9" s="74"/>
      <c r="J9" s="52"/>
      <c r="K9" s="91"/>
    </row>
    <row r="10" spans="1:17" s="34" customFormat="1" ht="31.95" customHeight="1" x14ac:dyDescent="0.25">
      <c r="A10" s="87" t="s">
        <v>37</v>
      </c>
      <c r="B10" s="75" t="s">
        <v>34</v>
      </c>
      <c r="C10" s="32" t="s">
        <v>31</v>
      </c>
      <c r="D10" s="74" t="s">
        <v>35</v>
      </c>
      <c r="E10" s="74">
        <v>54</v>
      </c>
      <c r="F10" s="76" t="s">
        <v>25</v>
      </c>
      <c r="G10" s="74">
        <v>304</v>
      </c>
      <c r="H10" s="77" t="s">
        <v>26</v>
      </c>
      <c r="I10" s="74"/>
      <c r="J10" s="52"/>
      <c r="K10" s="91"/>
    </row>
    <row r="11" spans="1:17" s="34" customFormat="1" ht="31.95" customHeight="1" x14ac:dyDescent="0.25">
      <c r="A11" s="87" t="s">
        <v>38</v>
      </c>
      <c r="B11" s="2" t="s">
        <v>42</v>
      </c>
      <c r="C11" s="22" t="s">
        <v>28</v>
      </c>
      <c r="D11" s="87" t="s">
        <v>24</v>
      </c>
      <c r="E11" s="87">
        <v>15</v>
      </c>
      <c r="F11" s="76" t="s">
        <v>25</v>
      </c>
      <c r="G11" s="92">
        <v>304</v>
      </c>
      <c r="H11" s="93" t="s">
        <v>26</v>
      </c>
      <c r="I11" s="74"/>
      <c r="J11" s="52"/>
      <c r="K11" s="91"/>
    </row>
    <row r="12" spans="1:17" s="34" customFormat="1" ht="31.95" customHeight="1" x14ac:dyDescent="0.25">
      <c r="A12" s="87" t="s">
        <v>39</v>
      </c>
      <c r="B12" s="2" t="s">
        <v>42</v>
      </c>
      <c r="C12" s="22" t="s">
        <v>29</v>
      </c>
      <c r="D12" s="87" t="s">
        <v>24</v>
      </c>
      <c r="E12" s="87">
        <v>14</v>
      </c>
      <c r="F12" s="76" t="s">
        <v>25</v>
      </c>
      <c r="G12" s="92">
        <v>304</v>
      </c>
      <c r="H12" s="93" t="s">
        <v>26</v>
      </c>
      <c r="I12" s="74"/>
      <c r="J12" s="52"/>
      <c r="K12" s="91"/>
    </row>
    <row r="13" spans="1:17" s="34" customFormat="1" ht="31.95" customHeight="1" x14ac:dyDescent="0.25">
      <c r="A13" s="87" t="s">
        <v>40</v>
      </c>
      <c r="B13" s="2" t="s">
        <v>42</v>
      </c>
      <c r="C13" s="32" t="s">
        <v>31</v>
      </c>
      <c r="D13" s="74" t="s">
        <v>24</v>
      </c>
      <c r="E13" s="74">
        <v>32</v>
      </c>
      <c r="F13" s="76" t="s">
        <v>25</v>
      </c>
      <c r="G13" s="74">
        <v>304</v>
      </c>
      <c r="H13" s="77" t="s">
        <v>26</v>
      </c>
      <c r="I13" s="74"/>
      <c r="J13" s="52"/>
      <c r="K13" s="91"/>
    </row>
    <row r="14" spans="1:17" s="34" customFormat="1" ht="31.95" customHeight="1" x14ac:dyDescent="0.25">
      <c r="A14" s="87" t="s">
        <v>41</v>
      </c>
      <c r="B14" s="75" t="s">
        <v>49</v>
      </c>
      <c r="C14" s="32" t="s">
        <v>89</v>
      </c>
      <c r="D14" s="74" t="s">
        <v>24</v>
      </c>
      <c r="E14" s="74">
        <v>4</v>
      </c>
      <c r="F14" s="76" t="s">
        <v>25</v>
      </c>
      <c r="G14" s="74">
        <v>304</v>
      </c>
      <c r="H14" s="77" t="s">
        <v>26</v>
      </c>
      <c r="I14" s="74"/>
      <c r="J14" s="52"/>
      <c r="K14" s="91"/>
    </row>
    <row r="15" spans="1:17" s="34" customFormat="1" ht="32.700000000000003" customHeight="1" x14ac:dyDescent="0.25">
      <c r="A15" s="87" t="s">
        <v>43</v>
      </c>
      <c r="B15" s="75" t="s">
        <v>49</v>
      </c>
      <c r="C15" s="32" t="s">
        <v>54</v>
      </c>
      <c r="D15" s="74" t="s">
        <v>24</v>
      </c>
      <c r="E15" s="74">
        <v>8</v>
      </c>
      <c r="F15" s="76" t="s">
        <v>25</v>
      </c>
      <c r="G15" s="74">
        <v>304</v>
      </c>
      <c r="H15" s="77" t="s">
        <v>26</v>
      </c>
      <c r="I15" s="79"/>
      <c r="J15" s="52"/>
      <c r="K15" s="96"/>
    </row>
    <row r="16" spans="1:17" s="34" customFormat="1" ht="32.700000000000003" customHeight="1" x14ac:dyDescent="0.25">
      <c r="A16" s="87" t="s">
        <v>44</v>
      </c>
      <c r="B16" s="75" t="s">
        <v>49</v>
      </c>
      <c r="C16" s="32" t="s">
        <v>142</v>
      </c>
      <c r="D16" s="74" t="s">
        <v>24</v>
      </c>
      <c r="E16" s="74">
        <v>3</v>
      </c>
      <c r="F16" s="76" t="s">
        <v>25</v>
      </c>
      <c r="G16" s="74">
        <v>304</v>
      </c>
      <c r="H16" s="77" t="s">
        <v>26</v>
      </c>
      <c r="I16" s="79"/>
      <c r="J16" s="52"/>
      <c r="K16" s="96"/>
    </row>
    <row r="17" spans="1:11" s="20" customFormat="1" ht="31.2" x14ac:dyDescent="0.25">
      <c r="A17" s="87" t="s">
        <v>45</v>
      </c>
      <c r="B17" s="2" t="s">
        <v>90</v>
      </c>
      <c r="C17" s="87" t="s">
        <v>29</v>
      </c>
      <c r="D17" s="87" t="s">
        <v>24</v>
      </c>
      <c r="E17" s="87">
        <v>3</v>
      </c>
      <c r="F17" s="76" t="s">
        <v>25</v>
      </c>
      <c r="G17" s="74">
        <v>304</v>
      </c>
      <c r="H17" s="1" t="s">
        <v>26</v>
      </c>
      <c r="I17" s="79" t="s">
        <v>91</v>
      </c>
      <c r="J17" s="51"/>
      <c r="K17" s="98"/>
    </row>
    <row r="18" spans="1:11" s="20" customFormat="1" ht="31.2" x14ac:dyDescent="0.25">
      <c r="A18" s="87" t="s">
        <v>46</v>
      </c>
      <c r="B18" s="2" t="s">
        <v>90</v>
      </c>
      <c r="C18" s="87" t="s">
        <v>31</v>
      </c>
      <c r="D18" s="87" t="s">
        <v>24</v>
      </c>
      <c r="E18" s="87">
        <v>13</v>
      </c>
      <c r="F18" s="76" t="s">
        <v>25</v>
      </c>
      <c r="G18" s="74">
        <v>304</v>
      </c>
      <c r="H18" s="1" t="s">
        <v>26</v>
      </c>
      <c r="I18" s="79" t="s">
        <v>91</v>
      </c>
      <c r="J18" s="51"/>
      <c r="K18" s="98"/>
    </row>
    <row r="19" spans="1:11" s="20" customFormat="1" ht="31.2" x14ac:dyDescent="0.25">
      <c r="A19" s="87" t="s">
        <v>47</v>
      </c>
      <c r="B19" s="75" t="s">
        <v>55</v>
      </c>
      <c r="C19" s="32" t="s">
        <v>28</v>
      </c>
      <c r="D19" s="74" t="s">
        <v>24</v>
      </c>
      <c r="E19" s="74">
        <v>3</v>
      </c>
      <c r="F19" s="76" t="s">
        <v>25</v>
      </c>
      <c r="G19" s="74">
        <v>304</v>
      </c>
      <c r="H19" s="77" t="s">
        <v>26</v>
      </c>
      <c r="I19" s="79"/>
      <c r="J19" s="51"/>
      <c r="K19" s="98"/>
    </row>
    <row r="20" spans="1:11" s="34" customFormat="1" ht="39" customHeight="1" x14ac:dyDescent="0.25">
      <c r="A20" s="87" t="s">
        <v>48</v>
      </c>
      <c r="B20" s="75" t="s">
        <v>57</v>
      </c>
      <c r="C20" s="32" t="s">
        <v>89</v>
      </c>
      <c r="D20" s="74" t="s">
        <v>24</v>
      </c>
      <c r="E20" s="74">
        <v>1</v>
      </c>
      <c r="F20" s="76" t="s">
        <v>25</v>
      </c>
      <c r="G20" s="74">
        <v>304</v>
      </c>
      <c r="H20" s="77" t="s">
        <v>26</v>
      </c>
      <c r="I20" s="79"/>
      <c r="J20" s="52"/>
      <c r="K20" s="96"/>
    </row>
    <row r="21" spans="1:11" s="34" customFormat="1" ht="39" customHeight="1" x14ac:dyDescent="0.25">
      <c r="A21" s="87" t="s">
        <v>50</v>
      </c>
      <c r="B21" s="75" t="s">
        <v>57</v>
      </c>
      <c r="C21" s="32" t="s">
        <v>141</v>
      </c>
      <c r="D21" s="74" t="s">
        <v>24</v>
      </c>
      <c r="E21" s="74">
        <v>3</v>
      </c>
      <c r="F21" s="76" t="s">
        <v>25</v>
      </c>
      <c r="G21" s="74">
        <v>304</v>
      </c>
      <c r="H21" s="77" t="s">
        <v>26</v>
      </c>
      <c r="I21" s="79"/>
      <c r="J21" s="52"/>
      <c r="K21" s="96"/>
    </row>
    <row r="22" spans="1:11" s="34" customFormat="1" ht="39" customHeight="1" x14ac:dyDescent="0.25">
      <c r="A22" s="87" t="s">
        <v>52</v>
      </c>
      <c r="B22" s="75" t="s">
        <v>57</v>
      </c>
      <c r="C22" s="32" t="s">
        <v>142</v>
      </c>
      <c r="D22" s="74" t="s">
        <v>24</v>
      </c>
      <c r="E22" s="74">
        <v>1</v>
      </c>
      <c r="F22" s="76" t="s">
        <v>25</v>
      </c>
      <c r="G22" s="74">
        <v>304</v>
      </c>
      <c r="H22" s="77" t="s">
        <v>26</v>
      </c>
      <c r="I22" s="79"/>
      <c r="J22" s="52"/>
      <c r="K22" s="96"/>
    </row>
    <row r="23" spans="1:11" s="20" customFormat="1" ht="31.2" x14ac:dyDescent="0.25">
      <c r="A23" s="87" t="s">
        <v>52</v>
      </c>
      <c r="B23" s="2" t="s">
        <v>62</v>
      </c>
      <c r="C23" s="1" t="s">
        <v>28</v>
      </c>
      <c r="D23" s="87" t="s">
        <v>24</v>
      </c>
      <c r="E23" s="87">
        <v>10</v>
      </c>
      <c r="F23" s="76" t="s">
        <v>25</v>
      </c>
      <c r="G23" s="92">
        <v>304</v>
      </c>
      <c r="H23" s="1" t="s">
        <v>26</v>
      </c>
      <c r="I23" s="72"/>
      <c r="J23" s="51"/>
      <c r="K23" s="98"/>
    </row>
    <row r="24" spans="1:11" s="20" customFormat="1" ht="31.2" x14ac:dyDescent="0.25">
      <c r="A24" s="87" t="s">
        <v>53</v>
      </c>
      <c r="B24" s="2" t="s">
        <v>62</v>
      </c>
      <c r="C24" s="77" t="s">
        <v>29</v>
      </c>
      <c r="D24" s="87" t="s">
        <v>24</v>
      </c>
      <c r="E24" s="87">
        <v>10</v>
      </c>
      <c r="F24" s="76" t="s">
        <v>25</v>
      </c>
      <c r="G24" s="92">
        <v>304</v>
      </c>
      <c r="H24" s="1" t="s">
        <v>26</v>
      </c>
      <c r="I24" s="72"/>
      <c r="J24" s="51"/>
      <c r="K24" s="98"/>
    </row>
    <row r="25" spans="1:11" s="20" customFormat="1" ht="31.2" x14ac:dyDescent="0.25">
      <c r="A25" s="87" t="s">
        <v>56</v>
      </c>
      <c r="B25" s="2" t="s">
        <v>62</v>
      </c>
      <c r="C25" s="77" t="s">
        <v>31</v>
      </c>
      <c r="D25" s="87" t="s">
        <v>24</v>
      </c>
      <c r="E25" s="87">
        <v>20</v>
      </c>
      <c r="F25" s="76" t="s">
        <v>25</v>
      </c>
      <c r="G25" s="92">
        <v>304</v>
      </c>
      <c r="H25" s="1" t="s">
        <v>26</v>
      </c>
      <c r="I25" s="72"/>
      <c r="J25" s="51"/>
      <c r="K25" s="98"/>
    </row>
    <row r="26" spans="1:11" s="20" customFormat="1" ht="30" customHeight="1" x14ac:dyDescent="0.25">
      <c r="A26" s="87" t="s">
        <v>58</v>
      </c>
      <c r="B26" s="75" t="s">
        <v>67</v>
      </c>
      <c r="C26" s="77" t="s">
        <v>28</v>
      </c>
      <c r="D26" s="74" t="s">
        <v>24</v>
      </c>
      <c r="E26" s="74">
        <v>5</v>
      </c>
      <c r="F26" s="76" t="s">
        <v>25</v>
      </c>
      <c r="G26" s="99" t="s">
        <v>68</v>
      </c>
      <c r="H26" s="77"/>
      <c r="I26" s="72"/>
      <c r="J26" s="51"/>
      <c r="K26" s="98"/>
    </row>
    <row r="27" spans="1:11" s="34" customFormat="1" ht="30" customHeight="1" x14ac:dyDescent="0.25">
      <c r="A27" s="87" t="s">
        <v>59</v>
      </c>
      <c r="B27" s="75" t="s">
        <v>67</v>
      </c>
      <c r="C27" s="77" t="s">
        <v>29</v>
      </c>
      <c r="D27" s="74" t="s">
        <v>24</v>
      </c>
      <c r="E27" s="74">
        <v>5</v>
      </c>
      <c r="F27" s="76" t="s">
        <v>25</v>
      </c>
      <c r="G27" s="99" t="s">
        <v>68</v>
      </c>
      <c r="H27" s="77"/>
      <c r="I27" s="74"/>
      <c r="J27" s="52"/>
      <c r="K27" s="96"/>
    </row>
    <row r="28" spans="1:11" s="34" customFormat="1" ht="30" customHeight="1" x14ac:dyDescent="0.25">
      <c r="A28" s="87" t="s">
        <v>60</v>
      </c>
      <c r="B28" s="75" t="s">
        <v>67</v>
      </c>
      <c r="C28" s="77" t="s">
        <v>31</v>
      </c>
      <c r="D28" s="74" t="s">
        <v>24</v>
      </c>
      <c r="E28" s="74">
        <v>15</v>
      </c>
      <c r="F28" s="76" t="s">
        <v>25</v>
      </c>
      <c r="G28" s="99" t="s">
        <v>68</v>
      </c>
      <c r="H28" s="77"/>
      <c r="I28" s="74"/>
      <c r="J28" s="52"/>
      <c r="K28" s="96"/>
    </row>
    <row r="29" spans="1:11" s="34" customFormat="1" ht="30" customHeight="1" x14ac:dyDescent="0.25">
      <c r="A29" s="87" t="s">
        <v>61</v>
      </c>
      <c r="B29" s="75" t="s">
        <v>69</v>
      </c>
      <c r="C29" s="77" t="s">
        <v>70</v>
      </c>
      <c r="D29" s="74" t="s">
        <v>24</v>
      </c>
      <c r="E29" s="74">
        <v>25</v>
      </c>
      <c r="F29" s="76" t="s">
        <v>25</v>
      </c>
      <c r="G29" s="77">
        <v>304</v>
      </c>
      <c r="H29" s="77"/>
      <c r="I29" s="74"/>
      <c r="J29" s="52"/>
      <c r="K29" s="96" t="s">
        <v>338</v>
      </c>
    </row>
    <row r="30" spans="1:11" s="34" customFormat="1" ht="32.1" customHeight="1" x14ac:dyDescent="0.25">
      <c r="A30" s="101" t="s">
        <v>71</v>
      </c>
      <c r="B30" s="81" t="s">
        <v>72</v>
      </c>
      <c r="C30" s="77"/>
      <c r="D30" s="77"/>
      <c r="E30" s="77"/>
      <c r="F30" s="77"/>
      <c r="G30" s="77"/>
      <c r="H30" s="77"/>
      <c r="I30" s="77"/>
      <c r="J30" s="52"/>
      <c r="K30" s="70"/>
    </row>
    <row r="31" spans="1:11" s="107" customFormat="1" ht="30" customHeight="1" x14ac:dyDescent="0.25">
      <c r="A31" s="74" t="s">
        <v>6</v>
      </c>
      <c r="B31" s="100" t="s">
        <v>73</v>
      </c>
      <c r="C31" s="102" t="s">
        <v>74</v>
      </c>
      <c r="D31" s="74" t="s">
        <v>75</v>
      </c>
      <c r="E31" s="103">
        <f>SUM(E5:E6)</f>
        <v>15</v>
      </c>
      <c r="F31" s="78"/>
      <c r="G31" s="104"/>
      <c r="H31" s="78"/>
      <c r="I31" s="159" t="s">
        <v>163</v>
      </c>
      <c r="J31" s="105"/>
      <c r="K31" s="106"/>
    </row>
    <row r="32" spans="1:11" s="107" customFormat="1" ht="30.75" customHeight="1" x14ac:dyDescent="0.25">
      <c r="A32" s="74" t="s">
        <v>8</v>
      </c>
      <c r="B32" s="100" t="s">
        <v>77</v>
      </c>
      <c r="C32" s="39"/>
      <c r="D32" s="74" t="s">
        <v>24</v>
      </c>
      <c r="E32" s="103">
        <f>SUM(E8:E10)/3</f>
        <v>81</v>
      </c>
      <c r="F32" s="78"/>
      <c r="G32" s="104"/>
      <c r="H32" s="78"/>
      <c r="I32" s="159" t="s">
        <v>164</v>
      </c>
      <c r="J32" s="105"/>
      <c r="K32" s="106"/>
    </row>
    <row r="33" spans="1:11" s="107" customFormat="1" ht="30.75" customHeight="1" x14ac:dyDescent="0.25">
      <c r="A33" s="74" t="s">
        <v>9</v>
      </c>
      <c r="B33" s="75" t="s">
        <v>79</v>
      </c>
      <c r="C33" s="39"/>
      <c r="D33" s="74" t="s">
        <v>7</v>
      </c>
      <c r="E33" s="103">
        <f>E31</f>
        <v>15</v>
      </c>
      <c r="F33" s="78"/>
      <c r="G33" s="104"/>
      <c r="H33" s="78"/>
      <c r="I33" s="78" t="s">
        <v>80</v>
      </c>
      <c r="J33" s="105"/>
      <c r="K33" s="106"/>
    </row>
    <row r="34" spans="1:11" s="107" customFormat="1" ht="30.75" customHeight="1" x14ac:dyDescent="0.25">
      <c r="A34" s="74" t="s">
        <v>10</v>
      </c>
      <c r="B34" s="75" t="s">
        <v>81</v>
      </c>
      <c r="C34" s="39"/>
      <c r="D34" s="74" t="s">
        <v>7</v>
      </c>
      <c r="E34" s="103">
        <v>4</v>
      </c>
      <c r="F34" s="78"/>
      <c r="G34" s="104"/>
      <c r="H34" s="78"/>
      <c r="I34" s="78" t="s">
        <v>82</v>
      </c>
      <c r="J34" s="105"/>
      <c r="K34" s="106"/>
    </row>
  </sheetData>
  <mergeCells count="1">
    <mergeCell ref="L2:Q3"/>
  </mergeCells>
  <phoneticPr fontId="19" type="noConversion"/>
  <pageMargins left="0.70866141732283505" right="0.70866141732283505" top="0.74803149606299202" bottom="0.74803149606299202" header="0.31496062992126" footer="0.31496062992126"/>
  <pageSetup paperSize="9" scale="84" orientation="landscape" r:id="rId1"/>
  <headerFooter>
    <oddHeader>&amp;C&amp;A</oddHeader>
    <oddFooter>&amp;Lwww.gzwanguan.com&amp;C广州万冠&amp;R&amp;P/&amp;N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4"/>
  <sheetViews>
    <sheetView view="pageBreakPreview" zoomScaleNormal="100" zoomScaleSheetLayoutView="100" workbookViewId="0">
      <selection activeCell="L42" sqref="L42"/>
    </sheetView>
  </sheetViews>
  <sheetFormatPr defaultColWidth="9" defaultRowHeight="17.399999999999999" x14ac:dyDescent="0.25"/>
  <cols>
    <col min="1" max="1" width="10.33203125" style="40" customWidth="1"/>
    <col min="2" max="2" width="18.77734375" style="41" customWidth="1"/>
    <col min="3" max="3" width="20.109375" style="42" customWidth="1"/>
    <col min="4" max="5" width="6.33203125" style="42" customWidth="1"/>
    <col min="6" max="6" width="16.5546875" style="42" customWidth="1"/>
    <col min="7" max="7" width="9.77734375" style="42" customWidth="1"/>
    <col min="8" max="8" width="11.77734375" style="43" customWidth="1"/>
    <col min="9" max="9" width="21.77734375" style="43" customWidth="1"/>
    <col min="10" max="16384" width="9" style="44"/>
  </cols>
  <sheetData>
    <row r="1" spans="1:20" s="47" customFormat="1" ht="30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15</v>
      </c>
      <c r="G1" s="5" t="s">
        <v>16</v>
      </c>
      <c r="H1" s="5" t="s">
        <v>17</v>
      </c>
      <c r="I1" s="5" t="s">
        <v>5</v>
      </c>
      <c r="J1" s="46"/>
    </row>
    <row r="2" spans="1:20" s="48" customFormat="1" ht="62.4" customHeight="1" x14ac:dyDescent="0.25">
      <c r="A2" s="6" t="s">
        <v>19</v>
      </c>
      <c r="B2" s="115" t="s">
        <v>20</v>
      </c>
      <c r="C2" s="5"/>
      <c r="D2" s="5"/>
      <c r="E2" s="5"/>
      <c r="F2" s="5"/>
      <c r="G2" s="5"/>
      <c r="H2" s="5"/>
      <c r="I2" s="81" t="s">
        <v>227</v>
      </c>
      <c r="K2" s="209" t="s">
        <v>226</v>
      </c>
      <c r="L2" s="209"/>
      <c r="M2" s="209"/>
      <c r="N2" s="209"/>
      <c r="O2" s="209"/>
      <c r="P2" s="66"/>
      <c r="Q2" s="66"/>
      <c r="R2" s="66"/>
      <c r="S2" s="66"/>
      <c r="T2" s="66"/>
    </row>
    <row r="3" spans="1:20" s="20" customFormat="1" ht="45.6" customHeight="1" x14ac:dyDescent="0.25">
      <c r="A3" s="85">
        <v>1</v>
      </c>
      <c r="B3" s="86" t="s">
        <v>21</v>
      </c>
      <c r="C3" s="87"/>
      <c r="D3" s="87"/>
      <c r="E3" s="87"/>
      <c r="F3" s="87"/>
      <c r="G3" s="87"/>
      <c r="H3" s="3"/>
      <c r="I3" s="160" t="s">
        <v>160</v>
      </c>
      <c r="K3" s="209"/>
      <c r="L3" s="209"/>
      <c r="M3" s="209"/>
      <c r="N3" s="209"/>
      <c r="O3" s="209"/>
    </row>
    <row r="4" spans="1:20" s="20" customFormat="1" ht="31.2" x14ac:dyDescent="0.25">
      <c r="A4" s="87" t="s">
        <v>6</v>
      </c>
      <c r="B4" s="2" t="s">
        <v>95</v>
      </c>
      <c r="C4" s="22" t="s">
        <v>96</v>
      </c>
      <c r="D4" s="87" t="s">
        <v>24</v>
      </c>
      <c r="E4" s="87">
        <v>1</v>
      </c>
      <c r="F4" s="76" t="s">
        <v>97</v>
      </c>
      <c r="G4" s="92">
        <v>304</v>
      </c>
      <c r="H4" s="1" t="s">
        <v>86</v>
      </c>
      <c r="I4" s="160" t="s">
        <v>143</v>
      </c>
      <c r="K4" s="210" t="s">
        <v>150</v>
      </c>
      <c r="L4" s="210"/>
      <c r="M4" s="210"/>
      <c r="N4" s="210"/>
      <c r="O4" s="210"/>
      <c r="P4" s="20" t="s">
        <v>98</v>
      </c>
    </row>
    <row r="5" spans="1:20" s="20" customFormat="1" ht="16.8" x14ac:dyDescent="0.25">
      <c r="A5" s="87" t="s">
        <v>8</v>
      </c>
      <c r="B5" s="2" t="s">
        <v>95</v>
      </c>
      <c r="C5" s="22" t="s">
        <v>99</v>
      </c>
      <c r="D5" s="87" t="s">
        <v>24</v>
      </c>
      <c r="E5" s="87">
        <v>5</v>
      </c>
      <c r="F5" s="76" t="s">
        <v>97</v>
      </c>
      <c r="G5" s="92">
        <v>304</v>
      </c>
      <c r="H5" s="1" t="s">
        <v>86</v>
      </c>
      <c r="I5" s="160" t="s">
        <v>100</v>
      </c>
      <c r="K5" s="210"/>
      <c r="L5" s="210"/>
      <c r="M5" s="210"/>
      <c r="N5" s="210"/>
      <c r="O5" s="210"/>
    </row>
    <row r="6" spans="1:20" s="20" customFormat="1" ht="30" customHeight="1" x14ac:dyDescent="0.25">
      <c r="A6" s="87" t="s">
        <v>9</v>
      </c>
      <c r="B6" s="2" t="s">
        <v>95</v>
      </c>
      <c r="C6" s="22" t="s">
        <v>101</v>
      </c>
      <c r="D6" s="87" t="s">
        <v>24</v>
      </c>
      <c r="E6" s="87">
        <v>4</v>
      </c>
      <c r="F6" s="76" t="s">
        <v>97</v>
      </c>
      <c r="G6" s="92">
        <v>304</v>
      </c>
      <c r="H6" s="1" t="s">
        <v>86</v>
      </c>
      <c r="I6" s="72"/>
    </row>
    <row r="7" spans="1:20" s="20" customFormat="1" ht="30" customHeight="1" x14ac:dyDescent="0.25">
      <c r="A7" s="87" t="s">
        <v>10</v>
      </c>
      <c r="B7" s="2" t="s">
        <v>95</v>
      </c>
      <c r="C7" s="22" t="s">
        <v>102</v>
      </c>
      <c r="D7" s="87" t="s">
        <v>24</v>
      </c>
      <c r="E7" s="87">
        <v>2</v>
      </c>
      <c r="F7" s="76" t="s">
        <v>97</v>
      </c>
      <c r="G7" s="92">
        <v>304</v>
      </c>
      <c r="H7" s="1" t="s">
        <v>86</v>
      </c>
      <c r="I7" s="72"/>
      <c r="K7" s="45"/>
    </row>
    <row r="8" spans="1:20" s="20" customFormat="1" ht="30" customHeight="1" x14ac:dyDescent="0.25">
      <c r="A8" s="87" t="s">
        <v>11</v>
      </c>
      <c r="B8" s="2" t="s">
        <v>93</v>
      </c>
      <c r="C8" s="22" t="s">
        <v>94</v>
      </c>
      <c r="D8" s="87" t="s">
        <v>24</v>
      </c>
      <c r="E8" s="87">
        <v>11</v>
      </c>
      <c r="F8" s="76" t="s">
        <v>87</v>
      </c>
      <c r="G8" s="92">
        <v>304</v>
      </c>
      <c r="H8" s="1" t="s">
        <v>86</v>
      </c>
      <c r="I8" s="72" t="s">
        <v>103</v>
      </c>
      <c r="K8" s="161"/>
    </row>
    <row r="9" spans="1:20" s="34" customFormat="1" ht="31.2" x14ac:dyDescent="0.25">
      <c r="A9" s="87" t="s">
        <v>12</v>
      </c>
      <c r="B9" s="75" t="s">
        <v>104</v>
      </c>
      <c r="C9" s="32" t="s">
        <v>30</v>
      </c>
      <c r="D9" s="74" t="s">
        <v>24</v>
      </c>
      <c r="E9" s="74">
        <v>2</v>
      </c>
      <c r="F9" s="76" t="s">
        <v>105</v>
      </c>
      <c r="G9" s="74" t="s">
        <v>106</v>
      </c>
      <c r="H9" s="77" t="s">
        <v>26</v>
      </c>
      <c r="I9" s="79" t="s">
        <v>144</v>
      </c>
    </row>
    <row r="10" spans="1:20" s="20" customFormat="1" ht="31.2" x14ac:dyDescent="0.25">
      <c r="A10" s="87" t="s">
        <v>13</v>
      </c>
      <c r="B10" s="2" t="s">
        <v>149</v>
      </c>
      <c r="C10" s="162" t="s">
        <v>145</v>
      </c>
      <c r="D10" s="87" t="s">
        <v>24</v>
      </c>
      <c r="E10" s="87">
        <v>2</v>
      </c>
      <c r="F10" s="76" t="s">
        <v>107</v>
      </c>
      <c r="G10" s="92" t="s">
        <v>108</v>
      </c>
      <c r="H10" s="1" t="s">
        <v>86</v>
      </c>
      <c r="I10" s="79" t="s">
        <v>109</v>
      </c>
      <c r="J10" s="20" t="s">
        <v>110</v>
      </c>
    </row>
    <row r="11" spans="1:20" s="20" customFormat="1" ht="30" customHeight="1" x14ac:dyDescent="0.25">
      <c r="A11" s="87" t="s">
        <v>14</v>
      </c>
      <c r="B11" s="2" t="s">
        <v>111</v>
      </c>
      <c r="C11" s="22"/>
      <c r="D11" s="87" t="s">
        <v>24</v>
      </c>
      <c r="E11" s="87">
        <v>2</v>
      </c>
      <c r="F11" s="76" t="s">
        <v>105</v>
      </c>
      <c r="G11" s="92"/>
      <c r="H11" s="1" t="s">
        <v>86</v>
      </c>
      <c r="I11" s="72"/>
    </row>
    <row r="12" spans="1:20" s="20" customFormat="1" ht="30" customHeight="1" x14ac:dyDescent="0.25">
      <c r="A12" s="87" t="s">
        <v>92</v>
      </c>
      <c r="B12" s="2" t="s">
        <v>136</v>
      </c>
      <c r="C12" s="22"/>
      <c r="D12" s="87" t="s">
        <v>24</v>
      </c>
      <c r="E12" s="87">
        <v>9</v>
      </c>
      <c r="F12" s="76"/>
      <c r="G12" s="92"/>
      <c r="H12" s="1"/>
      <c r="I12" s="72" t="s">
        <v>134</v>
      </c>
    </row>
    <row r="13" spans="1:20" s="20" customFormat="1" ht="30" customHeight="1" x14ac:dyDescent="0.25">
      <c r="A13" s="85">
        <v>2</v>
      </c>
      <c r="B13" s="86" t="s">
        <v>32</v>
      </c>
      <c r="C13" s="1"/>
      <c r="D13" s="87"/>
      <c r="E13" s="87"/>
      <c r="F13" s="87"/>
      <c r="G13" s="87"/>
      <c r="H13" s="1"/>
      <c r="I13" s="87"/>
    </row>
    <row r="14" spans="1:20" s="20" customFormat="1" ht="35.700000000000003" customHeight="1" x14ac:dyDescent="0.25">
      <c r="A14" s="87" t="s">
        <v>33</v>
      </c>
      <c r="B14" s="2" t="s">
        <v>112</v>
      </c>
      <c r="C14" s="77" t="s">
        <v>27</v>
      </c>
      <c r="D14" s="87" t="s">
        <v>35</v>
      </c>
      <c r="E14" s="87">
        <v>42</v>
      </c>
      <c r="F14" s="76" t="s">
        <v>105</v>
      </c>
      <c r="G14" s="92" t="s">
        <v>106</v>
      </c>
      <c r="H14" s="1" t="s">
        <v>26</v>
      </c>
      <c r="I14" s="72"/>
    </row>
    <row r="15" spans="1:20" s="20" customFormat="1" ht="35.700000000000003" customHeight="1" x14ac:dyDescent="0.25">
      <c r="A15" s="87" t="s">
        <v>36</v>
      </c>
      <c r="B15" s="2" t="s">
        <v>112</v>
      </c>
      <c r="C15" s="77" t="s">
        <v>146</v>
      </c>
      <c r="D15" s="87" t="s">
        <v>35</v>
      </c>
      <c r="E15" s="87">
        <v>120</v>
      </c>
      <c r="F15" s="76" t="s">
        <v>105</v>
      </c>
      <c r="G15" s="92" t="s">
        <v>106</v>
      </c>
      <c r="H15" s="1" t="s">
        <v>26</v>
      </c>
      <c r="I15" s="72"/>
    </row>
    <row r="16" spans="1:20" s="20" customFormat="1" ht="35.700000000000003" customHeight="1" x14ac:dyDescent="0.25">
      <c r="A16" s="87" t="s">
        <v>37</v>
      </c>
      <c r="B16" s="2" t="s">
        <v>112</v>
      </c>
      <c r="C16" s="77" t="s">
        <v>28</v>
      </c>
      <c r="D16" s="87" t="s">
        <v>35</v>
      </c>
      <c r="E16" s="87">
        <v>24</v>
      </c>
      <c r="F16" s="76" t="s">
        <v>105</v>
      </c>
      <c r="G16" s="92" t="s">
        <v>106</v>
      </c>
      <c r="H16" s="1" t="s">
        <v>26</v>
      </c>
      <c r="I16" s="72"/>
    </row>
    <row r="17" spans="1:9" s="20" customFormat="1" ht="35.700000000000003" customHeight="1" x14ac:dyDescent="0.25">
      <c r="A17" s="87" t="s">
        <v>38</v>
      </c>
      <c r="B17" s="2" t="s">
        <v>112</v>
      </c>
      <c r="C17" s="77" t="s">
        <v>30</v>
      </c>
      <c r="D17" s="87" t="s">
        <v>35</v>
      </c>
      <c r="E17" s="87">
        <v>18</v>
      </c>
      <c r="F17" s="76" t="s">
        <v>105</v>
      </c>
      <c r="G17" s="92" t="s">
        <v>106</v>
      </c>
      <c r="H17" s="1" t="s">
        <v>26</v>
      </c>
      <c r="I17" s="72"/>
    </row>
    <row r="18" spans="1:9" s="20" customFormat="1" ht="35.700000000000003" customHeight="1" x14ac:dyDescent="0.25">
      <c r="A18" s="87" t="s">
        <v>39</v>
      </c>
      <c r="B18" s="2" t="s">
        <v>112</v>
      </c>
      <c r="C18" s="77" t="s">
        <v>147</v>
      </c>
      <c r="D18" s="87" t="s">
        <v>35</v>
      </c>
      <c r="E18" s="87">
        <v>6</v>
      </c>
      <c r="F18" s="76" t="s">
        <v>105</v>
      </c>
      <c r="G18" s="92" t="s">
        <v>106</v>
      </c>
      <c r="H18" s="1" t="s">
        <v>26</v>
      </c>
      <c r="I18" s="72"/>
    </row>
    <row r="19" spans="1:9" s="20" customFormat="1" ht="35.700000000000003" customHeight="1" x14ac:dyDescent="0.25">
      <c r="A19" s="87" t="s">
        <v>40</v>
      </c>
      <c r="B19" s="2" t="s">
        <v>42</v>
      </c>
      <c r="C19" s="77" t="s">
        <v>27</v>
      </c>
      <c r="D19" s="87" t="s">
        <v>24</v>
      </c>
      <c r="E19" s="87">
        <v>7</v>
      </c>
      <c r="F19" s="76" t="s">
        <v>105</v>
      </c>
      <c r="G19" s="92" t="s">
        <v>106</v>
      </c>
      <c r="H19" s="1" t="s">
        <v>26</v>
      </c>
      <c r="I19" s="72"/>
    </row>
    <row r="20" spans="1:9" s="20" customFormat="1" ht="35.700000000000003" customHeight="1" x14ac:dyDescent="0.25">
      <c r="A20" s="87" t="s">
        <v>41</v>
      </c>
      <c r="B20" s="2" t="s">
        <v>42</v>
      </c>
      <c r="C20" s="77" t="s">
        <v>113</v>
      </c>
      <c r="D20" s="87" t="s">
        <v>24</v>
      </c>
      <c r="E20" s="87">
        <v>15</v>
      </c>
      <c r="F20" s="76" t="s">
        <v>105</v>
      </c>
      <c r="G20" s="92" t="s">
        <v>106</v>
      </c>
      <c r="H20" s="1" t="s">
        <v>26</v>
      </c>
      <c r="I20" s="72"/>
    </row>
    <row r="21" spans="1:9" s="20" customFormat="1" ht="35.700000000000003" customHeight="1" x14ac:dyDescent="0.25">
      <c r="A21" s="87" t="s">
        <v>43</v>
      </c>
      <c r="B21" s="2" t="s">
        <v>42</v>
      </c>
      <c r="C21" s="77" t="s">
        <v>28</v>
      </c>
      <c r="D21" s="87" t="s">
        <v>24</v>
      </c>
      <c r="E21" s="87">
        <v>12</v>
      </c>
      <c r="F21" s="76" t="s">
        <v>105</v>
      </c>
      <c r="G21" s="92" t="s">
        <v>106</v>
      </c>
      <c r="H21" s="1" t="s">
        <v>26</v>
      </c>
      <c r="I21" s="72"/>
    </row>
    <row r="22" spans="1:9" s="20" customFormat="1" ht="35.700000000000003" customHeight="1" x14ac:dyDescent="0.25">
      <c r="A22" s="87" t="s">
        <v>44</v>
      </c>
      <c r="B22" s="2" t="s">
        <v>42</v>
      </c>
      <c r="C22" s="77" t="s">
        <v>30</v>
      </c>
      <c r="D22" s="87" t="s">
        <v>24</v>
      </c>
      <c r="E22" s="87">
        <v>7</v>
      </c>
      <c r="F22" s="76" t="s">
        <v>105</v>
      </c>
      <c r="G22" s="92" t="s">
        <v>106</v>
      </c>
      <c r="H22" s="1" t="s">
        <v>26</v>
      </c>
      <c r="I22" s="72"/>
    </row>
    <row r="23" spans="1:9" s="20" customFormat="1" ht="34.200000000000003" customHeight="1" x14ac:dyDescent="0.25">
      <c r="A23" s="87" t="s">
        <v>45</v>
      </c>
      <c r="B23" s="2" t="s">
        <v>42</v>
      </c>
      <c r="C23" s="77" t="s">
        <v>31</v>
      </c>
      <c r="D23" s="87" t="s">
        <v>24</v>
      </c>
      <c r="E23" s="87">
        <v>4</v>
      </c>
      <c r="F23" s="76" t="s">
        <v>105</v>
      </c>
      <c r="G23" s="92" t="s">
        <v>106</v>
      </c>
      <c r="H23" s="1" t="s">
        <v>26</v>
      </c>
      <c r="I23" s="72"/>
    </row>
    <row r="24" spans="1:9" s="20" customFormat="1" ht="34.200000000000003" customHeight="1" x14ac:dyDescent="0.25">
      <c r="A24" s="87" t="s">
        <v>46</v>
      </c>
      <c r="B24" s="75" t="s">
        <v>49</v>
      </c>
      <c r="C24" s="77" t="s">
        <v>114</v>
      </c>
      <c r="D24" s="87" t="s">
        <v>24</v>
      </c>
      <c r="E24" s="87">
        <v>3</v>
      </c>
      <c r="F24" s="76" t="s">
        <v>105</v>
      </c>
      <c r="G24" s="92" t="s">
        <v>106</v>
      </c>
      <c r="H24" s="1" t="s">
        <v>26</v>
      </c>
      <c r="I24" s="72"/>
    </row>
    <row r="25" spans="1:9" s="20" customFormat="1" ht="34.200000000000003" customHeight="1" x14ac:dyDescent="0.25">
      <c r="A25" s="87" t="s">
        <v>47</v>
      </c>
      <c r="B25" s="75" t="s">
        <v>49</v>
      </c>
      <c r="C25" s="77" t="s">
        <v>115</v>
      </c>
      <c r="D25" s="87" t="s">
        <v>24</v>
      </c>
      <c r="E25" s="87">
        <v>2</v>
      </c>
      <c r="F25" s="76" t="s">
        <v>105</v>
      </c>
      <c r="G25" s="92" t="s">
        <v>106</v>
      </c>
      <c r="H25" s="1" t="s">
        <v>26</v>
      </c>
      <c r="I25" s="72"/>
    </row>
    <row r="26" spans="1:9" s="20" customFormat="1" ht="34.200000000000003" customHeight="1" x14ac:dyDescent="0.25">
      <c r="A26" s="87" t="s">
        <v>48</v>
      </c>
      <c r="B26" s="75" t="s">
        <v>49</v>
      </c>
      <c r="C26" s="77" t="s">
        <v>116</v>
      </c>
      <c r="D26" s="87" t="s">
        <v>24</v>
      </c>
      <c r="E26" s="87">
        <v>6</v>
      </c>
      <c r="F26" s="76" t="s">
        <v>105</v>
      </c>
      <c r="G26" s="92" t="s">
        <v>106</v>
      </c>
      <c r="H26" s="1" t="s">
        <v>26</v>
      </c>
      <c r="I26" s="72"/>
    </row>
    <row r="27" spans="1:9" s="20" customFormat="1" ht="34.200000000000003" customHeight="1" x14ac:dyDescent="0.25">
      <c r="A27" s="87" t="s">
        <v>50</v>
      </c>
      <c r="B27" s="75" t="s">
        <v>49</v>
      </c>
      <c r="C27" s="77" t="s">
        <v>117</v>
      </c>
      <c r="D27" s="87" t="s">
        <v>24</v>
      </c>
      <c r="E27" s="87">
        <v>1</v>
      </c>
      <c r="F27" s="76" t="s">
        <v>105</v>
      </c>
      <c r="G27" s="92" t="s">
        <v>106</v>
      </c>
      <c r="H27" s="1" t="s">
        <v>26</v>
      </c>
      <c r="I27" s="72"/>
    </row>
    <row r="28" spans="1:9" s="20" customFormat="1" ht="34.200000000000003" customHeight="1" x14ac:dyDescent="0.25">
      <c r="A28" s="87" t="s">
        <v>52</v>
      </c>
      <c r="B28" s="75" t="s">
        <v>49</v>
      </c>
      <c r="C28" s="77" t="s">
        <v>118</v>
      </c>
      <c r="D28" s="87" t="s">
        <v>24</v>
      </c>
      <c r="E28" s="87">
        <v>1</v>
      </c>
      <c r="F28" s="76" t="s">
        <v>105</v>
      </c>
      <c r="G28" s="92" t="s">
        <v>106</v>
      </c>
      <c r="H28" s="1" t="s">
        <v>26</v>
      </c>
      <c r="I28" s="72"/>
    </row>
    <row r="29" spans="1:9" s="20" customFormat="1" ht="34.200000000000003" customHeight="1" x14ac:dyDescent="0.25">
      <c r="A29" s="87" t="s">
        <v>53</v>
      </c>
      <c r="B29" s="75" t="s">
        <v>57</v>
      </c>
      <c r="C29" s="32" t="s">
        <v>119</v>
      </c>
      <c r="D29" s="74" t="s">
        <v>24</v>
      </c>
      <c r="E29" s="74">
        <v>1</v>
      </c>
      <c r="F29" s="76" t="s">
        <v>105</v>
      </c>
      <c r="G29" s="92" t="s">
        <v>106</v>
      </c>
      <c r="H29" s="77" t="s">
        <v>26</v>
      </c>
      <c r="I29" s="72"/>
    </row>
    <row r="30" spans="1:9" s="20" customFormat="1" ht="34.200000000000003" customHeight="1" x14ac:dyDescent="0.25">
      <c r="A30" s="87" t="s">
        <v>56</v>
      </c>
      <c r="B30" s="75" t="s">
        <v>57</v>
      </c>
      <c r="C30" s="32" t="s">
        <v>51</v>
      </c>
      <c r="D30" s="74" t="s">
        <v>24</v>
      </c>
      <c r="E30" s="74">
        <v>1</v>
      </c>
      <c r="F30" s="76" t="s">
        <v>105</v>
      </c>
      <c r="G30" s="92" t="s">
        <v>106</v>
      </c>
      <c r="H30" s="77" t="s">
        <v>26</v>
      </c>
      <c r="I30" s="72"/>
    </row>
    <row r="31" spans="1:9" s="20" customFormat="1" ht="34.200000000000003" customHeight="1" x14ac:dyDescent="0.25">
      <c r="A31" s="87" t="s">
        <v>58</v>
      </c>
      <c r="B31" s="75" t="s">
        <v>57</v>
      </c>
      <c r="C31" s="32" t="s">
        <v>148</v>
      </c>
      <c r="D31" s="74" t="s">
        <v>24</v>
      </c>
      <c r="E31" s="74">
        <v>1</v>
      </c>
      <c r="F31" s="76" t="s">
        <v>105</v>
      </c>
      <c r="G31" s="92" t="s">
        <v>106</v>
      </c>
      <c r="H31" s="77" t="s">
        <v>26</v>
      </c>
      <c r="I31" s="72"/>
    </row>
    <row r="32" spans="1:9" s="34" customFormat="1" ht="34.200000000000003" customHeight="1" x14ac:dyDescent="0.25">
      <c r="A32" s="87" t="s">
        <v>59</v>
      </c>
      <c r="B32" s="75" t="s">
        <v>57</v>
      </c>
      <c r="C32" s="32" t="s">
        <v>116</v>
      </c>
      <c r="D32" s="74" t="s">
        <v>24</v>
      </c>
      <c r="E32" s="74">
        <v>1</v>
      </c>
      <c r="F32" s="76" t="s">
        <v>105</v>
      </c>
      <c r="G32" s="74" t="s">
        <v>106</v>
      </c>
      <c r="H32" s="77" t="s">
        <v>26</v>
      </c>
      <c r="I32" s="79"/>
    </row>
    <row r="33" spans="1:9" s="34" customFormat="1" ht="34.200000000000003" customHeight="1" x14ac:dyDescent="0.25">
      <c r="A33" s="87" t="s">
        <v>60</v>
      </c>
      <c r="B33" s="75" t="s">
        <v>57</v>
      </c>
      <c r="C33" s="32" t="s">
        <v>117</v>
      </c>
      <c r="D33" s="74" t="s">
        <v>24</v>
      </c>
      <c r="E33" s="74">
        <v>1</v>
      </c>
      <c r="F33" s="76" t="s">
        <v>105</v>
      </c>
      <c r="G33" s="74" t="s">
        <v>106</v>
      </c>
      <c r="H33" s="77" t="s">
        <v>26</v>
      </c>
      <c r="I33" s="79"/>
    </row>
    <row r="34" spans="1:9" s="20" customFormat="1" ht="34.200000000000003" customHeight="1" x14ac:dyDescent="0.25">
      <c r="A34" s="87" t="s">
        <v>61</v>
      </c>
      <c r="B34" s="2" t="s">
        <v>120</v>
      </c>
      <c r="C34" s="77" t="s">
        <v>27</v>
      </c>
      <c r="D34" s="87" t="s">
        <v>24</v>
      </c>
      <c r="E34" s="87">
        <v>1</v>
      </c>
      <c r="F34" s="76" t="s">
        <v>105</v>
      </c>
      <c r="G34" s="92" t="s">
        <v>106</v>
      </c>
      <c r="H34" s="1"/>
      <c r="I34" s="160" t="s">
        <v>121</v>
      </c>
    </row>
    <row r="35" spans="1:9" s="20" customFormat="1" ht="34.200000000000003" customHeight="1" x14ac:dyDescent="0.25">
      <c r="A35" s="87" t="s">
        <v>63</v>
      </c>
      <c r="B35" s="2" t="s">
        <v>120</v>
      </c>
      <c r="C35" s="77" t="s">
        <v>113</v>
      </c>
      <c r="D35" s="87" t="s">
        <v>24</v>
      </c>
      <c r="E35" s="87">
        <v>5</v>
      </c>
      <c r="F35" s="76" t="s">
        <v>105</v>
      </c>
      <c r="G35" s="92" t="s">
        <v>106</v>
      </c>
      <c r="H35" s="1"/>
      <c r="I35" s="160" t="s">
        <v>121</v>
      </c>
    </row>
    <row r="36" spans="1:9" s="20" customFormat="1" ht="34.200000000000003" customHeight="1" x14ac:dyDescent="0.25">
      <c r="A36" s="87" t="s">
        <v>64</v>
      </c>
      <c r="B36" s="2" t="s">
        <v>120</v>
      </c>
      <c r="C36" s="77" t="s">
        <v>28</v>
      </c>
      <c r="D36" s="87" t="s">
        <v>24</v>
      </c>
      <c r="E36" s="87">
        <v>5</v>
      </c>
      <c r="F36" s="76" t="s">
        <v>105</v>
      </c>
      <c r="G36" s="92" t="s">
        <v>106</v>
      </c>
      <c r="H36" s="1"/>
      <c r="I36" s="160" t="s">
        <v>121</v>
      </c>
    </row>
    <row r="37" spans="1:9" s="20" customFormat="1" ht="34.200000000000003" customHeight="1" x14ac:dyDescent="0.25">
      <c r="A37" s="87" t="s">
        <v>65</v>
      </c>
      <c r="B37" s="2" t="s">
        <v>120</v>
      </c>
      <c r="C37" s="77" t="s">
        <v>30</v>
      </c>
      <c r="D37" s="87" t="s">
        <v>24</v>
      </c>
      <c r="E37" s="87">
        <v>2</v>
      </c>
      <c r="F37" s="76" t="s">
        <v>105</v>
      </c>
      <c r="G37" s="92" t="s">
        <v>106</v>
      </c>
      <c r="H37" s="1"/>
      <c r="I37" s="160" t="s">
        <v>121</v>
      </c>
    </row>
    <row r="38" spans="1:9" s="20" customFormat="1" ht="32.700000000000003" customHeight="1" x14ac:dyDescent="0.25">
      <c r="A38" s="87" t="s">
        <v>66</v>
      </c>
      <c r="B38" s="2" t="s">
        <v>120</v>
      </c>
      <c r="C38" s="77" t="s">
        <v>31</v>
      </c>
      <c r="D38" s="87" t="s">
        <v>24</v>
      </c>
      <c r="E38" s="87">
        <v>1</v>
      </c>
      <c r="F38" s="76" t="s">
        <v>105</v>
      </c>
      <c r="G38" s="92" t="s">
        <v>106</v>
      </c>
      <c r="H38" s="77"/>
      <c r="I38" s="160" t="s">
        <v>121</v>
      </c>
    </row>
    <row r="39" spans="1:9" s="34" customFormat="1" ht="32.1" customHeight="1" x14ac:dyDescent="0.25">
      <c r="A39" s="101" t="s">
        <v>71</v>
      </c>
      <c r="B39" s="81" t="s">
        <v>72</v>
      </c>
      <c r="C39" s="77"/>
      <c r="D39" s="77"/>
      <c r="E39" s="77"/>
      <c r="F39" s="77"/>
      <c r="G39" s="77"/>
      <c r="H39" s="77"/>
      <c r="I39" s="77"/>
    </row>
    <row r="40" spans="1:9" s="107" customFormat="1" ht="34.799999999999997" customHeight="1" x14ac:dyDescent="0.25">
      <c r="A40" s="74" t="s">
        <v>6</v>
      </c>
      <c r="B40" s="111" t="s">
        <v>73</v>
      </c>
      <c r="C40" s="102" t="s">
        <v>74</v>
      </c>
      <c r="D40" s="74" t="s">
        <v>75</v>
      </c>
      <c r="E40" s="74">
        <f>SUM(E4:E7)</f>
        <v>12</v>
      </c>
      <c r="F40" s="78"/>
      <c r="G40" s="78"/>
      <c r="H40" s="78"/>
      <c r="I40" s="159" t="s">
        <v>163</v>
      </c>
    </row>
    <row r="41" spans="1:9" s="107" customFormat="1" ht="30.75" customHeight="1" x14ac:dyDescent="0.25">
      <c r="A41" s="74" t="s">
        <v>8</v>
      </c>
      <c r="B41" s="111" t="s">
        <v>77</v>
      </c>
      <c r="C41" s="39"/>
      <c r="D41" s="74" t="s">
        <v>24</v>
      </c>
      <c r="E41" s="103">
        <f>SUM(E14:E18)/3</f>
        <v>70</v>
      </c>
      <c r="F41" s="78"/>
      <c r="G41" s="104"/>
      <c r="H41" s="78"/>
      <c r="I41" s="159" t="s">
        <v>164</v>
      </c>
    </row>
    <row r="42" spans="1:9" s="107" customFormat="1" ht="34.799999999999997" customHeight="1" x14ac:dyDescent="0.25">
      <c r="A42" s="74" t="s">
        <v>9</v>
      </c>
      <c r="B42" s="75" t="s">
        <v>79</v>
      </c>
      <c r="C42" s="22"/>
      <c r="D42" s="74" t="s">
        <v>7</v>
      </c>
      <c r="E42" s="74">
        <f>E40</f>
        <v>12</v>
      </c>
      <c r="F42" s="78"/>
      <c r="G42" s="78"/>
      <c r="H42" s="78"/>
      <c r="I42" s="78" t="s">
        <v>80</v>
      </c>
    </row>
    <row r="43" spans="1:9" s="4" customFormat="1" ht="34.799999999999997" customHeight="1" x14ac:dyDescent="0.25">
      <c r="A43" s="74" t="s">
        <v>10</v>
      </c>
      <c r="B43" s="88" t="s">
        <v>122</v>
      </c>
      <c r="C43" s="22"/>
      <c r="D43" s="1" t="s">
        <v>123</v>
      </c>
      <c r="E43" s="103">
        <f>SUM(E14:E23)-E44</f>
        <v>235</v>
      </c>
      <c r="F43" s="1"/>
      <c r="G43" s="87"/>
      <c r="H43" s="3"/>
      <c r="I43" s="163" t="s">
        <v>124</v>
      </c>
    </row>
    <row r="44" spans="1:9" s="4" customFormat="1" ht="34.799999999999997" customHeight="1" x14ac:dyDescent="0.25">
      <c r="A44" s="74" t="s">
        <v>11</v>
      </c>
      <c r="B44" s="88" t="s">
        <v>122</v>
      </c>
      <c r="C44" s="22"/>
      <c r="D44" s="1" t="s">
        <v>123</v>
      </c>
      <c r="E44" s="103">
        <f>(SUM(E5:E7)-7)*5</f>
        <v>20</v>
      </c>
      <c r="F44" s="1"/>
      <c r="G44" s="87"/>
      <c r="H44" s="3"/>
      <c r="I44" s="163" t="s">
        <v>125</v>
      </c>
    </row>
  </sheetData>
  <mergeCells count="2">
    <mergeCell ref="K2:O3"/>
    <mergeCell ref="K4:O5"/>
  </mergeCells>
  <phoneticPr fontId="19" type="noConversion"/>
  <pageMargins left="0.70866141732283505" right="0.70866141732283505" top="0.74803149606299202" bottom="0.74803149606299202" header="0.31496062992126" footer="0.31496062992126"/>
  <pageSetup paperSize="9" scale="87" orientation="landscape" r:id="rId1"/>
  <headerFooter>
    <oddHeader>&amp;C&amp;A</oddHeader>
    <oddFooter>&amp;Lwww.gzwanguan.com&amp;C广州万冠&amp;R&amp;P/&amp;N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602CC-C486-489E-B85A-22B959434AE5}">
  <dimension ref="A1:Q20"/>
  <sheetViews>
    <sheetView view="pageBreakPreview" zoomScaleNormal="100" zoomScaleSheetLayoutView="100" workbookViewId="0">
      <selection activeCell="F7" sqref="F7"/>
    </sheetView>
  </sheetViews>
  <sheetFormatPr defaultColWidth="9" defaultRowHeight="17.399999999999999" x14ac:dyDescent="0.25"/>
  <cols>
    <col min="1" max="1" width="8.44140625" style="62" customWidth="1"/>
    <col min="2" max="2" width="20.44140625" style="63" customWidth="1"/>
    <col min="3" max="3" width="18.109375" style="64" customWidth="1"/>
    <col min="4" max="5" width="8" style="64" customWidth="1"/>
    <col min="6" max="6" width="20.5546875" style="64" customWidth="1"/>
    <col min="7" max="7" width="10.33203125" style="64" customWidth="1"/>
    <col min="8" max="8" width="14.6640625" style="65" customWidth="1"/>
    <col min="9" max="9" width="23.33203125" style="65" customWidth="1"/>
    <col min="10" max="10" width="9" style="60"/>
    <col min="11" max="11" width="9" style="61" hidden="1" customWidth="1"/>
    <col min="12" max="16384" width="9" style="61"/>
  </cols>
  <sheetData>
    <row r="1" spans="1:17" s="47" customFormat="1" ht="30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15</v>
      </c>
      <c r="G1" s="9" t="s">
        <v>16</v>
      </c>
      <c r="H1" s="9" t="s">
        <v>17</v>
      </c>
      <c r="I1" s="9" t="s">
        <v>5</v>
      </c>
      <c r="J1" s="46"/>
    </row>
    <row r="2" spans="1:17" s="48" customFormat="1" ht="31.2" x14ac:dyDescent="0.25">
      <c r="A2" s="11" t="s">
        <v>19</v>
      </c>
      <c r="B2" s="12" t="s">
        <v>20</v>
      </c>
      <c r="C2" s="13"/>
      <c r="D2" s="13"/>
      <c r="E2" s="13"/>
      <c r="F2" s="13"/>
      <c r="G2" s="13"/>
      <c r="H2" s="13"/>
      <c r="I2" s="81" t="s">
        <v>230</v>
      </c>
      <c r="J2" s="47"/>
      <c r="L2" s="208" t="s">
        <v>231</v>
      </c>
      <c r="M2" s="208"/>
      <c r="N2" s="208"/>
      <c r="O2" s="208"/>
      <c r="P2" s="208"/>
      <c r="Q2" s="208"/>
    </row>
    <row r="3" spans="1:17" s="20" customFormat="1" ht="31.2" x14ac:dyDescent="0.25">
      <c r="A3" s="16">
        <v>1</v>
      </c>
      <c r="B3" s="17" t="s">
        <v>84</v>
      </c>
      <c r="C3" s="18"/>
      <c r="D3" s="18"/>
      <c r="E3" s="18"/>
      <c r="F3" s="18"/>
      <c r="G3" s="18"/>
      <c r="H3" s="49"/>
      <c r="I3" s="90" t="s">
        <v>317</v>
      </c>
      <c r="J3" s="51"/>
      <c r="L3" s="208"/>
      <c r="M3" s="208"/>
      <c r="N3" s="208"/>
      <c r="O3" s="208"/>
      <c r="P3" s="208"/>
      <c r="Q3" s="208"/>
    </row>
    <row r="4" spans="1:17" s="34" customFormat="1" ht="31.2" x14ac:dyDescent="0.25">
      <c r="A4" s="18">
        <v>1.1000000000000001</v>
      </c>
      <c r="B4" s="21" t="s">
        <v>22</v>
      </c>
      <c r="C4" s="18" t="s">
        <v>29</v>
      </c>
      <c r="D4" s="18" t="s">
        <v>24</v>
      </c>
      <c r="E4" s="18">
        <v>1</v>
      </c>
      <c r="F4" s="23" t="s">
        <v>25</v>
      </c>
      <c r="G4" s="24">
        <v>304</v>
      </c>
      <c r="H4" s="25" t="s">
        <v>26</v>
      </c>
      <c r="I4" s="189" t="s">
        <v>138</v>
      </c>
      <c r="J4" s="52"/>
      <c r="K4" s="53"/>
    </row>
    <row r="5" spans="1:17" s="34" customFormat="1" ht="39" customHeight="1" x14ac:dyDescent="0.25">
      <c r="A5" s="54">
        <v>2</v>
      </c>
      <c r="B5" s="55" t="s">
        <v>32</v>
      </c>
      <c r="C5" s="33"/>
      <c r="D5" s="30"/>
      <c r="E5" s="30"/>
      <c r="F5" s="23"/>
      <c r="G5" s="33"/>
      <c r="H5" s="33"/>
      <c r="I5" s="30"/>
      <c r="J5" s="52"/>
      <c r="K5" s="56"/>
    </row>
    <row r="6" spans="1:17" s="34" customFormat="1" ht="31.95" customHeight="1" x14ac:dyDescent="0.25">
      <c r="A6" s="18" t="s">
        <v>33</v>
      </c>
      <c r="B6" s="28" t="s">
        <v>34</v>
      </c>
      <c r="C6" s="22" t="s">
        <v>29</v>
      </c>
      <c r="D6" s="24" t="s">
        <v>35</v>
      </c>
      <c r="E6" s="24">
        <v>24</v>
      </c>
      <c r="F6" s="23" t="s">
        <v>25</v>
      </c>
      <c r="G6" s="24">
        <v>304</v>
      </c>
      <c r="H6" s="25" t="s">
        <v>26</v>
      </c>
      <c r="I6" s="30"/>
      <c r="J6" s="52"/>
      <c r="K6" s="53"/>
    </row>
    <row r="7" spans="1:17" s="34" customFormat="1" ht="31.95" customHeight="1" x14ac:dyDescent="0.25">
      <c r="A7" s="18" t="s">
        <v>36</v>
      </c>
      <c r="B7" s="28" t="s">
        <v>34</v>
      </c>
      <c r="C7" s="22" t="s">
        <v>233</v>
      </c>
      <c r="D7" s="24" t="s">
        <v>35</v>
      </c>
      <c r="E7" s="24">
        <v>10</v>
      </c>
      <c r="F7" s="23" t="s">
        <v>25</v>
      </c>
      <c r="G7" s="24">
        <v>304</v>
      </c>
      <c r="H7" s="25" t="s">
        <v>26</v>
      </c>
      <c r="I7" s="30"/>
      <c r="J7" s="52"/>
      <c r="K7" s="53"/>
    </row>
    <row r="8" spans="1:17" s="34" customFormat="1" ht="31.95" customHeight="1" x14ac:dyDescent="0.25">
      <c r="A8" s="18" t="s">
        <v>37</v>
      </c>
      <c r="B8" s="21" t="s">
        <v>42</v>
      </c>
      <c r="C8" s="22" t="s">
        <v>232</v>
      </c>
      <c r="D8" s="18" t="s">
        <v>24</v>
      </c>
      <c r="E8" s="18">
        <v>4</v>
      </c>
      <c r="F8" s="23" t="s">
        <v>25</v>
      </c>
      <c r="G8" s="24">
        <v>304</v>
      </c>
      <c r="H8" s="25" t="s">
        <v>26</v>
      </c>
      <c r="I8" s="30"/>
      <c r="J8" s="52"/>
      <c r="K8" s="53"/>
    </row>
    <row r="9" spans="1:17" s="34" customFormat="1" ht="31.95" customHeight="1" x14ac:dyDescent="0.25">
      <c r="A9" s="18" t="s">
        <v>38</v>
      </c>
      <c r="B9" s="21" t="s">
        <v>42</v>
      </c>
      <c r="C9" s="22" t="s">
        <v>233</v>
      </c>
      <c r="D9" s="18" t="s">
        <v>24</v>
      </c>
      <c r="E9" s="18">
        <v>4</v>
      </c>
      <c r="F9" s="23" t="s">
        <v>25</v>
      </c>
      <c r="G9" s="24">
        <v>304</v>
      </c>
      <c r="H9" s="25" t="s">
        <v>26</v>
      </c>
      <c r="I9" s="30"/>
      <c r="J9" s="52"/>
      <c r="K9" s="53"/>
    </row>
    <row r="10" spans="1:17" s="34" customFormat="1" ht="31.95" customHeight="1" x14ac:dyDescent="0.25">
      <c r="A10" s="18" t="s">
        <v>39</v>
      </c>
      <c r="B10" s="75" t="s">
        <v>234</v>
      </c>
      <c r="C10" s="32" t="s">
        <v>235</v>
      </c>
      <c r="D10" s="74" t="s">
        <v>24</v>
      </c>
      <c r="E10" s="74">
        <v>1</v>
      </c>
      <c r="F10" s="76" t="s">
        <v>25</v>
      </c>
      <c r="G10" s="74">
        <v>304</v>
      </c>
      <c r="H10" s="77" t="s">
        <v>26</v>
      </c>
      <c r="I10" s="30"/>
      <c r="J10" s="52"/>
      <c r="K10" s="53"/>
    </row>
    <row r="11" spans="1:17" s="34" customFormat="1" ht="31.95" customHeight="1" x14ac:dyDescent="0.25">
      <c r="A11" s="18" t="s">
        <v>40</v>
      </c>
      <c r="B11" s="75" t="s">
        <v>57</v>
      </c>
      <c r="C11" s="32" t="s">
        <v>235</v>
      </c>
      <c r="D11" s="74" t="s">
        <v>24</v>
      </c>
      <c r="E11" s="74">
        <v>1</v>
      </c>
      <c r="F11" s="76" t="s">
        <v>25</v>
      </c>
      <c r="G11" s="74">
        <v>304</v>
      </c>
      <c r="H11" s="77" t="s">
        <v>26</v>
      </c>
      <c r="I11" s="30"/>
      <c r="J11" s="52"/>
      <c r="K11" s="53"/>
    </row>
    <row r="12" spans="1:17" s="20" customFormat="1" ht="31.2" x14ac:dyDescent="0.25">
      <c r="A12" s="18" t="s">
        <v>41</v>
      </c>
      <c r="B12" s="21" t="s">
        <v>62</v>
      </c>
      <c r="C12" s="33" t="s">
        <v>29</v>
      </c>
      <c r="D12" s="18" t="s">
        <v>24</v>
      </c>
      <c r="E12" s="18">
        <v>4</v>
      </c>
      <c r="F12" s="23" t="s">
        <v>25</v>
      </c>
      <c r="G12" s="24">
        <v>304</v>
      </c>
      <c r="H12" s="19" t="s">
        <v>26</v>
      </c>
      <c r="I12" s="27"/>
      <c r="J12" s="51"/>
      <c r="K12" s="50"/>
    </row>
    <row r="13" spans="1:17" s="20" customFormat="1" ht="31.2" x14ac:dyDescent="0.25">
      <c r="A13" s="18" t="s">
        <v>43</v>
      </c>
      <c r="B13" s="21" t="s">
        <v>62</v>
      </c>
      <c r="C13" s="77" t="s">
        <v>233</v>
      </c>
      <c r="D13" s="18" t="s">
        <v>24</v>
      </c>
      <c r="E13" s="18">
        <v>6</v>
      </c>
      <c r="F13" s="23" t="s">
        <v>25</v>
      </c>
      <c r="G13" s="24">
        <v>304</v>
      </c>
      <c r="H13" s="19" t="s">
        <v>26</v>
      </c>
      <c r="I13" s="27"/>
      <c r="J13" s="51"/>
      <c r="K13" s="50"/>
    </row>
    <row r="14" spans="1:17" s="34" customFormat="1" ht="30" customHeight="1" x14ac:dyDescent="0.25">
      <c r="A14" s="18" t="s">
        <v>44</v>
      </c>
      <c r="B14" s="31" t="s">
        <v>67</v>
      </c>
      <c r="C14" s="77" t="s">
        <v>232</v>
      </c>
      <c r="D14" s="30" t="s">
        <v>24</v>
      </c>
      <c r="E14" s="30">
        <v>4</v>
      </c>
      <c r="F14" s="23" t="s">
        <v>25</v>
      </c>
      <c r="G14" s="35" t="s">
        <v>68</v>
      </c>
      <c r="H14" s="33"/>
      <c r="I14" s="30"/>
      <c r="J14" s="52"/>
      <c r="K14" s="56"/>
    </row>
    <row r="15" spans="1:17" s="34" customFormat="1" ht="30" customHeight="1" x14ac:dyDescent="0.25">
      <c r="A15" s="18" t="s">
        <v>45</v>
      </c>
      <c r="B15" s="31" t="s">
        <v>67</v>
      </c>
      <c r="C15" s="77" t="s">
        <v>233</v>
      </c>
      <c r="D15" s="30" t="s">
        <v>24</v>
      </c>
      <c r="E15" s="30">
        <v>6</v>
      </c>
      <c r="F15" s="23" t="s">
        <v>25</v>
      </c>
      <c r="G15" s="35" t="s">
        <v>68</v>
      </c>
      <c r="H15" s="33"/>
      <c r="I15" s="30"/>
      <c r="J15" s="52"/>
      <c r="K15" s="56"/>
    </row>
    <row r="16" spans="1:17" s="34" customFormat="1" ht="30" customHeight="1" x14ac:dyDescent="0.25">
      <c r="A16" s="18" t="s">
        <v>46</v>
      </c>
      <c r="B16" s="31" t="s">
        <v>69</v>
      </c>
      <c r="C16" s="33" t="s">
        <v>70</v>
      </c>
      <c r="D16" s="30" t="s">
        <v>24</v>
      </c>
      <c r="E16" s="30">
        <v>10</v>
      </c>
      <c r="F16" s="23" t="s">
        <v>25</v>
      </c>
      <c r="G16" s="33">
        <v>304</v>
      </c>
      <c r="H16" s="33"/>
      <c r="I16" s="30"/>
      <c r="J16" s="52"/>
      <c r="K16" s="56">
        <v>30</v>
      </c>
    </row>
    <row r="17" spans="1:10" s="34" customFormat="1" ht="32.1" customHeight="1" x14ac:dyDescent="0.25">
      <c r="A17" s="14" t="s">
        <v>71</v>
      </c>
      <c r="B17" s="36" t="s">
        <v>72</v>
      </c>
      <c r="C17" s="33"/>
      <c r="D17" s="33"/>
      <c r="E17" s="33"/>
      <c r="F17" s="33"/>
      <c r="G17" s="33"/>
      <c r="H17" s="33"/>
      <c r="I17" s="33"/>
      <c r="J17" s="52"/>
    </row>
    <row r="18" spans="1:10" s="38" customFormat="1" ht="30" customHeight="1" x14ac:dyDescent="0.25">
      <c r="A18" s="30" t="s">
        <v>6</v>
      </c>
      <c r="B18" s="80" t="s">
        <v>73</v>
      </c>
      <c r="C18" s="37" t="s">
        <v>74</v>
      </c>
      <c r="D18" s="30" t="s">
        <v>75</v>
      </c>
      <c r="E18" s="57">
        <v>2</v>
      </c>
      <c r="F18" s="26"/>
      <c r="G18" s="58"/>
      <c r="H18" s="26"/>
      <c r="I18" s="159" t="s">
        <v>163</v>
      </c>
      <c r="J18" s="59"/>
    </row>
    <row r="19" spans="1:10" s="38" customFormat="1" ht="30.75" customHeight="1" x14ac:dyDescent="0.25">
      <c r="A19" s="30" t="s">
        <v>8</v>
      </c>
      <c r="B19" s="80" t="s">
        <v>77</v>
      </c>
      <c r="C19" s="39"/>
      <c r="D19" s="30" t="s">
        <v>24</v>
      </c>
      <c r="E19" s="57">
        <f>SUM(E6:E6)/3</f>
        <v>8</v>
      </c>
      <c r="F19" s="26"/>
      <c r="G19" s="58"/>
      <c r="H19" s="26"/>
      <c r="I19" s="159" t="s">
        <v>164</v>
      </c>
      <c r="J19" s="59"/>
    </row>
    <row r="20" spans="1:10" s="38" customFormat="1" ht="30.75" customHeight="1" x14ac:dyDescent="0.25">
      <c r="A20" s="30" t="s">
        <v>9</v>
      </c>
      <c r="B20" s="31" t="s">
        <v>79</v>
      </c>
      <c r="C20" s="39"/>
      <c r="D20" s="30" t="s">
        <v>7</v>
      </c>
      <c r="E20" s="57">
        <f>E18</f>
        <v>2</v>
      </c>
      <c r="F20" s="26"/>
      <c r="G20" s="58"/>
      <c r="H20" s="26"/>
      <c r="I20" s="26" t="s">
        <v>80</v>
      </c>
      <c r="J20" s="59"/>
    </row>
  </sheetData>
  <mergeCells count="1">
    <mergeCell ref="L2:Q3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&amp;C&amp;A</oddHeader>
    <oddFooter>&amp;Lwww.gzwanguan.com&amp;C广州万冠&amp;R&amp;P/&amp;N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7"/>
  <sheetViews>
    <sheetView view="pageBreakPreview" zoomScaleNormal="100" zoomScaleSheetLayoutView="100" workbookViewId="0">
      <selection activeCell="M10" sqref="M10"/>
    </sheetView>
  </sheetViews>
  <sheetFormatPr defaultColWidth="9" defaultRowHeight="17.399999999999999" x14ac:dyDescent="0.25"/>
  <cols>
    <col min="1" max="1" width="8.44140625" style="62" customWidth="1"/>
    <col min="2" max="2" width="20.44140625" style="63" customWidth="1"/>
    <col min="3" max="3" width="19.33203125" style="64" customWidth="1"/>
    <col min="4" max="5" width="6.33203125" style="64" customWidth="1"/>
    <col min="6" max="6" width="21.6640625" style="64" customWidth="1"/>
    <col min="7" max="7" width="10.33203125" style="64" customWidth="1"/>
    <col min="8" max="8" width="14.44140625" style="65" customWidth="1"/>
    <col min="9" max="9" width="22.6640625" style="65" customWidth="1"/>
    <col min="10" max="10" width="9" style="60"/>
    <col min="11" max="11" width="9" style="61" hidden="1" customWidth="1"/>
    <col min="12" max="16384" width="9" style="61"/>
  </cols>
  <sheetData>
    <row r="1" spans="1:17" s="47" customFormat="1" ht="30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4</v>
      </c>
      <c r="F1" s="164" t="s">
        <v>15</v>
      </c>
      <c r="G1" s="164" t="s">
        <v>16</v>
      </c>
      <c r="H1" s="164" t="s">
        <v>17</v>
      </c>
      <c r="I1" s="164" t="s">
        <v>5</v>
      </c>
      <c r="J1" s="46"/>
    </row>
    <row r="2" spans="1:17" s="48" customFormat="1" ht="30" customHeight="1" x14ac:dyDescent="0.25">
      <c r="A2" s="82" t="s">
        <v>19</v>
      </c>
      <c r="B2" s="83" t="s">
        <v>20</v>
      </c>
      <c r="C2" s="84"/>
      <c r="D2" s="84"/>
      <c r="E2" s="84"/>
      <c r="F2" s="84"/>
      <c r="G2" s="84"/>
      <c r="H2" s="84"/>
      <c r="I2" s="101" t="s">
        <v>151</v>
      </c>
      <c r="J2" s="47"/>
      <c r="L2" s="208" t="s">
        <v>152</v>
      </c>
      <c r="M2" s="208"/>
      <c r="N2" s="208"/>
      <c r="O2" s="208"/>
      <c r="P2" s="208"/>
      <c r="Q2" s="208"/>
    </row>
    <row r="3" spans="1:17" s="20" customFormat="1" ht="62.4" x14ac:dyDescent="0.25">
      <c r="A3" s="85">
        <v>1</v>
      </c>
      <c r="B3" s="86" t="s">
        <v>84</v>
      </c>
      <c r="C3" s="87"/>
      <c r="D3" s="87"/>
      <c r="E3" s="87"/>
      <c r="F3" s="87"/>
      <c r="G3" s="87"/>
      <c r="H3" s="3"/>
      <c r="I3" s="90" t="s">
        <v>316</v>
      </c>
      <c r="J3" s="51"/>
      <c r="L3" s="208"/>
      <c r="M3" s="208"/>
      <c r="N3" s="208"/>
      <c r="O3" s="208"/>
      <c r="P3" s="208"/>
      <c r="Q3" s="208"/>
    </row>
    <row r="4" spans="1:17" s="34" customFormat="1" ht="31.2" x14ac:dyDescent="0.25">
      <c r="A4" s="87">
        <v>1.1000000000000001</v>
      </c>
      <c r="B4" s="2" t="s">
        <v>158</v>
      </c>
      <c r="C4" s="87" t="s">
        <v>29</v>
      </c>
      <c r="D4" s="87" t="s">
        <v>24</v>
      </c>
      <c r="E4" s="87">
        <v>1</v>
      </c>
      <c r="F4" s="76" t="s">
        <v>25</v>
      </c>
      <c r="G4" s="92" t="s">
        <v>153</v>
      </c>
      <c r="H4" s="93" t="s">
        <v>26</v>
      </c>
      <c r="I4" s="189" t="s">
        <v>137</v>
      </c>
      <c r="J4" s="52"/>
      <c r="K4" s="112"/>
    </row>
    <row r="5" spans="1:17" s="34" customFormat="1" ht="39" customHeight="1" x14ac:dyDescent="0.25">
      <c r="A5" s="94">
        <v>2</v>
      </c>
      <c r="B5" s="95" t="s">
        <v>32</v>
      </c>
      <c r="C5" s="77"/>
      <c r="D5" s="74"/>
      <c r="E5" s="74"/>
      <c r="F5" s="76"/>
      <c r="G5" s="77"/>
      <c r="H5" s="77"/>
      <c r="I5" s="74"/>
      <c r="J5" s="52"/>
      <c r="K5" s="113"/>
    </row>
    <row r="6" spans="1:17" s="34" customFormat="1" ht="31.95" customHeight="1" x14ac:dyDescent="0.25">
      <c r="A6" s="87" t="s">
        <v>33</v>
      </c>
      <c r="B6" s="97" t="s">
        <v>34</v>
      </c>
      <c r="C6" s="22" t="s">
        <v>29</v>
      </c>
      <c r="D6" s="92" t="s">
        <v>35</v>
      </c>
      <c r="E6" s="92">
        <v>48</v>
      </c>
      <c r="F6" s="76" t="s">
        <v>25</v>
      </c>
      <c r="G6" s="92" t="s">
        <v>153</v>
      </c>
      <c r="H6" s="93" t="s">
        <v>26</v>
      </c>
      <c r="I6" s="74"/>
      <c r="J6" s="52"/>
      <c r="K6" s="112"/>
    </row>
    <row r="7" spans="1:17" s="34" customFormat="1" ht="31.95" customHeight="1" x14ac:dyDescent="0.25">
      <c r="A7" s="87" t="s">
        <v>36</v>
      </c>
      <c r="B7" s="97" t="s">
        <v>34</v>
      </c>
      <c r="C7" s="22" t="s">
        <v>154</v>
      </c>
      <c r="D7" s="92" t="s">
        <v>35</v>
      </c>
      <c r="E7" s="92">
        <v>12</v>
      </c>
      <c r="F7" s="76" t="s">
        <v>25</v>
      </c>
      <c r="G7" s="92" t="s">
        <v>153</v>
      </c>
      <c r="H7" s="93" t="s">
        <v>26</v>
      </c>
      <c r="I7" s="74"/>
      <c r="J7" s="52"/>
      <c r="K7" s="112"/>
    </row>
    <row r="8" spans="1:17" s="34" customFormat="1" ht="31.95" customHeight="1" x14ac:dyDescent="0.25">
      <c r="A8" s="87" t="s">
        <v>37</v>
      </c>
      <c r="B8" s="75" t="s">
        <v>34</v>
      </c>
      <c r="C8" s="32" t="s">
        <v>31</v>
      </c>
      <c r="D8" s="74" t="s">
        <v>35</v>
      </c>
      <c r="E8" s="74">
        <v>12</v>
      </c>
      <c r="F8" s="76" t="s">
        <v>25</v>
      </c>
      <c r="G8" s="92" t="s">
        <v>153</v>
      </c>
      <c r="H8" s="77" t="s">
        <v>26</v>
      </c>
      <c r="I8" s="74"/>
      <c r="J8" s="52"/>
      <c r="K8" s="112"/>
    </row>
    <row r="9" spans="1:17" s="34" customFormat="1" ht="31.95" customHeight="1" x14ac:dyDescent="0.25">
      <c r="A9" s="87" t="s">
        <v>38</v>
      </c>
      <c r="B9" s="2" t="s">
        <v>42</v>
      </c>
      <c r="C9" s="22" t="s">
        <v>29</v>
      </c>
      <c r="D9" s="87" t="s">
        <v>24</v>
      </c>
      <c r="E9" s="87">
        <v>15</v>
      </c>
      <c r="F9" s="76" t="s">
        <v>25</v>
      </c>
      <c r="G9" s="92" t="s">
        <v>153</v>
      </c>
      <c r="H9" s="93" t="s">
        <v>26</v>
      </c>
      <c r="I9" s="74"/>
      <c r="J9" s="52"/>
      <c r="K9" s="112"/>
    </row>
    <row r="10" spans="1:17" s="34" customFormat="1" ht="31.95" customHeight="1" x14ac:dyDescent="0.25">
      <c r="A10" s="87" t="s">
        <v>39</v>
      </c>
      <c r="B10" s="2" t="s">
        <v>42</v>
      </c>
      <c r="C10" s="22" t="s">
        <v>154</v>
      </c>
      <c r="D10" s="87" t="s">
        <v>24</v>
      </c>
      <c r="E10" s="87">
        <v>6</v>
      </c>
      <c r="F10" s="76" t="s">
        <v>25</v>
      </c>
      <c r="G10" s="92" t="s">
        <v>153</v>
      </c>
      <c r="H10" s="93" t="s">
        <v>26</v>
      </c>
      <c r="I10" s="74"/>
      <c r="J10" s="52"/>
      <c r="K10" s="112"/>
    </row>
    <row r="11" spans="1:17" s="34" customFormat="1" ht="31.95" customHeight="1" x14ac:dyDescent="0.25">
      <c r="A11" s="87" t="s">
        <v>40</v>
      </c>
      <c r="B11" s="2" t="s">
        <v>42</v>
      </c>
      <c r="C11" s="32" t="s">
        <v>31</v>
      </c>
      <c r="D11" s="74" t="s">
        <v>24</v>
      </c>
      <c r="E11" s="74">
        <v>6</v>
      </c>
      <c r="F11" s="76" t="s">
        <v>25</v>
      </c>
      <c r="G11" s="92" t="s">
        <v>153</v>
      </c>
      <c r="H11" s="77" t="s">
        <v>26</v>
      </c>
      <c r="I11" s="74"/>
      <c r="J11" s="52"/>
      <c r="K11" s="112"/>
    </row>
    <row r="12" spans="1:17" s="34" customFormat="1" ht="31.95" customHeight="1" x14ac:dyDescent="0.25">
      <c r="A12" s="87" t="s">
        <v>41</v>
      </c>
      <c r="B12" s="75" t="s">
        <v>49</v>
      </c>
      <c r="C12" s="32" t="s">
        <v>155</v>
      </c>
      <c r="D12" s="74" t="s">
        <v>24</v>
      </c>
      <c r="E12" s="74">
        <v>2</v>
      </c>
      <c r="F12" s="76" t="s">
        <v>25</v>
      </c>
      <c r="G12" s="92" t="s">
        <v>153</v>
      </c>
      <c r="H12" s="77" t="s">
        <v>26</v>
      </c>
      <c r="I12" s="74"/>
      <c r="J12" s="52"/>
      <c r="K12" s="112"/>
    </row>
    <row r="13" spans="1:17" s="34" customFormat="1" ht="31.95" customHeight="1" x14ac:dyDescent="0.25">
      <c r="A13" s="87" t="s">
        <v>43</v>
      </c>
      <c r="B13" s="75" t="s">
        <v>49</v>
      </c>
      <c r="C13" s="32" t="s">
        <v>126</v>
      </c>
      <c r="D13" s="74" t="s">
        <v>24</v>
      </c>
      <c r="E13" s="74">
        <v>2</v>
      </c>
      <c r="F13" s="76" t="s">
        <v>25</v>
      </c>
      <c r="G13" s="92" t="s">
        <v>153</v>
      </c>
      <c r="H13" s="77" t="s">
        <v>26</v>
      </c>
      <c r="I13" s="74"/>
      <c r="J13" s="52"/>
      <c r="K13" s="112"/>
    </row>
    <row r="14" spans="1:17" s="34" customFormat="1" ht="39" customHeight="1" x14ac:dyDescent="0.25">
      <c r="A14" s="87" t="s">
        <v>44</v>
      </c>
      <c r="B14" s="75" t="s">
        <v>57</v>
      </c>
      <c r="C14" s="32" t="s">
        <v>155</v>
      </c>
      <c r="D14" s="74" t="s">
        <v>24</v>
      </c>
      <c r="E14" s="74">
        <v>1</v>
      </c>
      <c r="F14" s="76" t="s">
        <v>25</v>
      </c>
      <c r="G14" s="92" t="s">
        <v>153</v>
      </c>
      <c r="H14" s="77" t="s">
        <v>26</v>
      </c>
      <c r="I14" s="79"/>
      <c r="J14" s="52"/>
      <c r="K14" s="113"/>
    </row>
    <row r="15" spans="1:17" s="34" customFormat="1" ht="39" customHeight="1" x14ac:dyDescent="0.25">
      <c r="A15" s="87" t="s">
        <v>45</v>
      </c>
      <c r="B15" s="75" t="s">
        <v>57</v>
      </c>
      <c r="C15" s="32" t="s">
        <v>156</v>
      </c>
      <c r="D15" s="74" t="s">
        <v>24</v>
      </c>
      <c r="E15" s="74">
        <v>1</v>
      </c>
      <c r="F15" s="76" t="s">
        <v>25</v>
      </c>
      <c r="G15" s="92" t="s">
        <v>153</v>
      </c>
      <c r="H15" s="77" t="s">
        <v>26</v>
      </c>
      <c r="I15" s="79"/>
      <c r="J15" s="52"/>
      <c r="K15" s="113"/>
    </row>
    <row r="16" spans="1:17" s="20" customFormat="1" ht="31.2" x14ac:dyDescent="0.25">
      <c r="A16" s="87" t="s">
        <v>46</v>
      </c>
      <c r="B16" s="2" t="s">
        <v>62</v>
      </c>
      <c r="C16" s="77" t="s">
        <v>29</v>
      </c>
      <c r="D16" s="87" t="s">
        <v>24</v>
      </c>
      <c r="E16" s="87">
        <v>10</v>
      </c>
      <c r="F16" s="76" t="s">
        <v>25</v>
      </c>
      <c r="G16" s="92" t="s">
        <v>153</v>
      </c>
      <c r="H16" s="1" t="s">
        <v>26</v>
      </c>
      <c r="I16" s="72"/>
      <c r="J16" s="51"/>
      <c r="K16" s="89"/>
    </row>
    <row r="17" spans="1:11" s="20" customFormat="1" ht="31.2" x14ac:dyDescent="0.25">
      <c r="A17" s="87" t="s">
        <v>47</v>
      </c>
      <c r="B17" s="2" t="s">
        <v>62</v>
      </c>
      <c r="C17" s="77" t="s">
        <v>154</v>
      </c>
      <c r="D17" s="87" t="s">
        <v>24</v>
      </c>
      <c r="E17" s="87">
        <v>6</v>
      </c>
      <c r="F17" s="76" t="s">
        <v>25</v>
      </c>
      <c r="G17" s="92" t="s">
        <v>153</v>
      </c>
      <c r="H17" s="1" t="s">
        <v>26</v>
      </c>
      <c r="I17" s="72"/>
      <c r="J17" s="51"/>
      <c r="K17" s="89"/>
    </row>
    <row r="18" spans="1:11" s="20" customFormat="1" ht="31.2" x14ac:dyDescent="0.25">
      <c r="A18" s="87" t="s">
        <v>48</v>
      </c>
      <c r="B18" s="2" t="s">
        <v>62</v>
      </c>
      <c r="C18" s="77" t="s">
        <v>31</v>
      </c>
      <c r="D18" s="87" t="s">
        <v>24</v>
      </c>
      <c r="E18" s="87">
        <v>6</v>
      </c>
      <c r="F18" s="76" t="s">
        <v>25</v>
      </c>
      <c r="G18" s="92" t="s">
        <v>153</v>
      </c>
      <c r="H18" s="1" t="s">
        <v>26</v>
      </c>
      <c r="I18" s="72"/>
      <c r="J18" s="51"/>
      <c r="K18" s="89"/>
    </row>
    <row r="19" spans="1:11" s="34" customFormat="1" ht="30" customHeight="1" x14ac:dyDescent="0.25">
      <c r="A19" s="87" t="s">
        <v>50</v>
      </c>
      <c r="B19" s="75" t="s">
        <v>67</v>
      </c>
      <c r="C19" s="77" t="s">
        <v>29</v>
      </c>
      <c r="D19" s="74" t="s">
        <v>24</v>
      </c>
      <c r="E19" s="74">
        <v>5</v>
      </c>
      <c r="F19" s="76" t="s">
        <v>25</v>
      </c>
      <c r="G19" s="99" t="s">
        <v>68</v>
      </c>
      <c r="H19" s="77"/>
      <c r="I19" s="74"/>
      <c r="J19" s="52"/>
      <c r="K19" s="113"/>
    </row>
    <row r="20" spans="1:11" s="34" customFormat="1" ht="30" customHeight="1" x14ac:dyDescent="0.25">
      <c r="A20" s="87" t="s">
        <v>52</v>
      </c>
      <c r="B20" s="75" t="s">
        <v>67</v>
      </c>
      <c r="C20" s="77" t="s">
        <v>154</v>
      </c>
      <c r="D20" s="74" t="s">
        <v>24</v>
      </c>
      <c r="E20" s="74">
        <v>6</v>
      </c>
      <c r="F20" s="76" t="s">
        <v>25</v>
      </c>
      <c r="G20" s="99" t="s">
        <v>68</v>
      </c>
      <c r="H20" s="77"/>
      <c r="I20" s="74"/>
      <c r="J20" s="52"/>
      <c r="K20" s="96"/>
    </row>
    <row r="21" spans="1:11" s="34" customFormat="1" ht="30" customHeight="1" x14ac:dyDescent="0.25">
      <c r="A21" s="87" t="s">
        <v>53</v>
      </c>
      <c r="B21" s="75" t="s">
        <v>67</v>
      </c>
      <c r="C21" s="77" t="s">
        <v>157</v>
      </c>
      <c r="D21" s="74" t="s">
        <v>24</v>
      </c>
      <c r="E21" s="74">
        <v>6</v>
      </c>
      <c r="F21" s="76" t="s">
        <v>25</v>
      </c>
      <c r="G21" s="99" t="s">
        <v>68</v>
      </c>
      <c r="H21" s="77"/>
      <c r="I21" s="74"/>
      <c r="J21" s="52"/>
      <c r="K21" s="96"/>
    </row>
    <row r="22" spans="1:11" s="34" customFormat="1" ht="30" customHeight="1" x14ac:dyDescent="0.25">
      <c r="A22" s="87" t="s">
        <v>56</v>
      </c>
      <c r="B22" s="75" t="s">
        <v>69</v>
      </c>
      <c r="C22" s="77" t="s">
        <v>70</v>
      </c>
      <c r="D22" s="74" t="s">
        <v>24</v>
      </c>
      <c r="E22" s="74">
        <v>17</v>
      </c>
      <c r="F22" s="76" t="s">
        <v>25</v>
      </c>
      <c r="G22" s="77">
        <v>304</v>
      </c>
      <c r="H22" s="77"/>
      <c r="I22" s="74"/>
      <c r="J22" s="52"/>
      <c r="K22" s="113">
        <v>30</v>
      </c>
    </row>
    <row r="23" spans="1:11" s="34" customFormat="1" ht="32.1" customHeight="1" x14ac:dyDescent="0.25">
      <c r="A23" s="101" t="s">
        <v>71</v>
      </c>
      <c r="B23" s="81" t="s">
        <v>72</v>
      </c>
      <c r="C23" s="77"/>
      <c r="D23" s="77"/>
      <c r="E23" s="77"/>
      <c r="F23" s="77"/>
      <c r="G23" s="77"/>
      <c r="H23" s="77"/>
      <c r="I23" s="77"/>
      <c r="J23" s="52"/>
    </row>
    <row r="24" spans="1:11" s="107" customFormat="1" ht="30" customHeight="1" x14ac:dyDescent="0.25">
      <c r="A24" s="74" t="s">
        <v>6</v>
      </c>
      <c r="B24" s="111" t="s">
        <v>73</v>
      </c>
      <c r="C24" s="102" t="s">
        <v>74</v>
      </c>
      <c r="D24" s="74" t="s">
        <v>75</v>
      </c>
      <c r="E24" s="103">
        <v>4</v>
      </c>
      <c r="F24" s="78"/>
      <c r="G24" s="104"/>
      <c r="H24" s="78"/>
      <c r="I24" s="159" t="s">
        <v>163</v>
      </c>
      <c r="J24" s="105"/>
    </row>
    <row r="25" spans="1:11" s="107" customFormat="1" ht="30.75" customHeight="1" x14ac:dyDescent="0.25">
      <c r="A25" s="74" t="s">
        <v>8</v>
      </c>
      <c r="B25" s="111" t="s">
        <v>77</v>
      </c>
      <c r="C25" s="39"/>
      <c r="D25" s="74" t="s">
        <v>24</v>
      </c>
      <c r="E25" s="103">
        <f>SUM(E6:E8)/3</f>
        <v>24</v>
      </c>
      <c r="F25" s="78"/>
      <c r="G25" s="104"/>
      <c r="H25" s="78"/>
      <c r="I25" s="159" t="s">
        <v>164</v>
      </c>
      <c r="J25" s="105"/>
    </row>
    <row r="26" spans="1:11" s="107" customFormat="1" ht="30.75" customHeight="1" x14ac:dyDescent="0.25">
      <c r="A26" s="74" t="s">
        <v>9</v>
      </c>
      <c r="B26" s="75" t="s">
        <v>79</v>
      </c>
      <c r="C26" s="39"/>
      <c r="D26" s="74" t="s">
        <v>7</v>
      </c>
      <c r="E26" s="103">
        <f>E24</f>
        <v>4</v>
      </c>
      <c r="F26" s="78"/>
      <c r="G26" s="104"/>
      <c r="H26" s="78"/>
      <c r="I26" s="78" t="s">
        <v>80</v>
      </c>
      <c r="J26" s="105"/>
    </row>
    <row r="27" spans="1:11" s="107" customFormat="1" ht="30.75" customHeight="1" x14ac:dyDescent="0.25">
      <c r="A27" s="74" t="s">
        <v>10</v>
      </c>
      <c r="B27" s="75" t="s">
        <v>81</v>
      </c>
      <c r="C27" s="39"/>
      <c r="D27" s="74" t="s">
        <v>7</v>
      </c>
      <c r="E27" s="103">
        <v>2</v>
      </c>
      <c r="F27" s="78"/>
      <c r="G27" s="104"/>
      <c r="H27" s="78"/>
      <c r="I27" s="78" t="s">
        <v>82</v>
      </c>
      <c r="J27" s="105"/>
    </row>
  </sheetData>
  <mergeCells count="1">
    <mergeCell ref="L2:Q3"/>
  </mergeCells>
  <phoneticPr fontId="19" type="noConversion"/>
  <pageMargins left="0.70866141732283505" right="0.70866141732283505" top="0.74803149606299202" bottom="0.74803149606299202" header="0.31496062992126" footer="0.31496062992126"/>
  <pageSetup paperSize="9" scale="83" orientation="landscape" r:id="rId1"/>
  <headerFooter>
    <oddHeader>&amp;C&amp;A</oddHeader>
    <oddFooter>&amp;Lwww.gzwanguan.com&amp;C广州万冠&amp;R&amp;P/&amp;N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629F8-2269-4732-A650-FCDC76030AA7}">
  <dimension ref="A1:Q15"/>
  <sheetViews>
    <sheetView view="pageBreakPreview" zoomScaleNormal="100" zoomScaleSheetLayoutView="100" workbookViewId="0">
      <selection activeCell="F5" sqref="F5"/>
    </sheetView>
  </sheetViews>
  <sheetFormatPr defaultColWidth="9" defaultRowHeight="17.399999999999999" x14ac:dyDescent="0.25"/>
  <cols>
    <col min="1" max="1" width="8.44140625" style="62" customWidth="1"/>
    <col min="2" max="2" width="17.6640625" style="63" customWidth="1"/>
    <col min="3" max="3" width="18.109375" style="64" customWidth="1"/>
    <col min="4" max="5" width="7.44140625" style="64" customWidth="1"/>
    <col min="6" max="6" width="21.109375" style="64" customWidth="1"/>
    <col min="7" max="7" width="10.33203125" style="64" customWidth="1"/>
    <col min="8" max="8" width="14.6640625" style="65" customWidth="1"/>
    <col min="9" max="9" width="21.5546875" style="65" customWidth="1"/>
    <col min="10" max="10" width="9" style="60"/>
    <col min="11" max="11" width="9" style="61" hidden="1" customWidth="1"/>
    <col min="12" max="16384" width="9" style="61"/>
  </cols>
  <sheetData>
    <row r="1" spans="1:17" s="47" customFormat="1" ht="30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4</v>
      </c>
      <c r="F1" s="164" t="s">
        <v>15</v>
      </c>
      <c r="G1" s="164" t="s">
        <v>16</v>
      </c>
      <c r="H1" s="164" t="s">
        <v>17</v>
      </c>
      <c r="I1" s="164" t="s">
        <v>5</v>
      </c>
      <c r="J1" s="46"/>
    </row>
    <row r="2" spans="1:17" s="48" customFormat="1" ht="30" customHeight="1" x14ac:dyDescent="0.25">
      <c r="A2" s="82" t="s">
        <v>19</v>
      </c>
      <c r="B2" s="83" t="s">
        <v>20</v>
      </c>
      <c r="C2" s="84"/>
      <c r="D2" s="84"/>
      <c r="E2" s="84"/>
      <c r="F2" s="84"/>
      <c r="G2" s="84"/>
      <c r="H2" s="84"/>
      <c r="I2" s="81" t="s">
        <v>236</v>
      </c>
      <c r="J2" s="47"/>
      <c r="L2" s="208" t="s">
        <v>237</v>
      </c>
      <c r="M2" s="208"/>
      <c r="N2" s="208"/>
      <c r="O2" s="208"/>
      <c r="P2" s="208"/>
      <c r="Q2" s="208"/>
    </row>
    <row r="3" spans="1:17" s="20" customFormat="1" ht="62.4" x14ac:dyDescent="0.25">
      <c r="A3" s="85">
        <v>1</v>
      </c>
      <c r="B3" s="86" t="s">
        <v>84</v>
      </c>
      <c r="C3" s="87"/>
      <c r="D3" s="87"/>
      <c r="E3" s="87"/>
      <c r="F3" s="87"/>
      <c r="G3" s="87"/>
      <c r="H3" s="3"/>
      <c r="I3" s="90" t="s">
        <v>315</v>
      </c>
      <c r="J3" s="51"/>
      <c r="L3" s="208"/>
      <c r="M3" s="208"/>
      <c r="N3" s="208"/>
      <c r="O3" s="208"/>
      <c r="P3" s="208"/>
      <c r="Q3" s="208"/>
    </row>
    <row r="4" spans="1:17" s="34" customFormat="1" ht="31.2" x14ac:dyDescent="0.25">
      <c r="A4" s="87">
        <v>1.1000000000000001</v>
      </c>
      <c r="B4" s="2" t="s">
        <v>158</v>
      </c>
      <c r="C4" s="87" t="s">
        <v>238</v>
      </c>
      <c r="D4" s="87" t="s">
        <v>24</v>
      </c>
      <c r="E4" s="87">
        <v>1</v>
      </c>
      <c r="F4" s="76" t="s">
        <v>25</v>
      </c>
      <c r="G4" s="92" t="s">
        <v>153</v>
      </c>
      <c r="H4" s="93" t="s">
        <v>26</v>
      </c>
      <c r="I4" s="189" t="s">
        <v>137</v>
      </c>
      <c r="J4" s="52"/>
      <c r="K4" s="112"/>
    </row>
    <row r="5" spans="1:17" s="34" customFormat="1" ht="39" customHeight="1" x14ac:dyDescent="0.25">
      <c r="A5" s="94">
        <v>2</v>
      </c>
      <c r="B5" s="95" t="s">
        <v>32</v>
      </c>
      <c r="C5" s="77"/>
      <c r="D5" s="74"/>
      <c r="E5" s="74"/>
      <c r="F5" s="76"/>
      <c r="G5" s="77"/>
      <c r="H5" s="77"/>
      <c r="I5" s="74"/>
      <c r="J5" s="52"/>
      <c r="K5" s="113"/>
    </row>
    <row r="6" spans="1:17" s="34" customFormat="1" ht="31.95" customHeight="1" x14ac:dyDescent="0.25">
      <c r="A6" s="87" t="s">
        <v>239</v>
      </c>
      <c r="B6" s="97" t="s">
        <v>34</v>
      </c>
      <c r="C6" s="22" t="s">
        <v>154</v>
      </c>
      <c r="D6" s="92" t="s">
        <v>35</v>
      </c>
      <c r="E6" s="92">
        <v>48</v>
      </c>
      <c r="F6" s="76" t="s">
        <v>25</v>
      </c>
      <c r="G6" s="92" t="s">
        <v>153</v>
      </c>
      <c r="H6" s="93" t="s">
        <v>26</v>
      </c>
      <c r="I6" s="74"/>
      <c r="J6" s="52"/>
      <c r="K6" s="112"/>
    </row>
    <row r="7" spans="1:17" s="34" customFormat="1" ht="31.95" customHeight="1" x14ac:dyDescent="0.25">
      <c r="A7" s="87" t="s">
        <v>36</v>
      </c>
      <c r="B7" s="2" t="s">
        <v>42</v>
      </c>
      <c r="C7" s="22" t="s">
        <v>154</v>
      </c>
      <c r="D7" s="87" t="s">
        <v>24</v>
      </c>
      <c r="E7" s="87">
        <v>6</v>
      </c>
      <c r="F7" s="76" t="s">
        <v>25</v>
      </c>
      <c r="G7" s="92" t="s">
        <v>153</v>
      </c>
      <c r="H7" s="93" t="s">
        <v>26</v>
      </c>
      <c r="I7" s="74"/>
      <c r="J7" s="52"/>
      <c r="K7" s="112"/>
    </row>
    <row r="8" spans="1:17" s="20" customFormat="1" ht="31.2" x14ac:dyDescent="0.25">
      <c r="A8" s="87" t="s">
        <v>37</v>
      </c>
      <c r="B8" s="2" t="s">
        <v>62</v>
      </c>
      <c r="C8" s="77" t="s">
        <v>154</v>
      </c>
      <c r="D8" s="87" t="s">
        <v>24</v>
      </c>
      <c r="E8" s="87">
        <v>6</v>
      </c>
      <c r="F8" s="76" t="s">
        <v>25</v>
      </c>
      <c r="G8" s="92" t="s">
        <v>153</v>
      </c>
      <c r="H8" s="1" t="s">
        <v>26</v>
      </c>
      <c r="I8" s="72"/>
      <c r="J8" s="51"/>
      <c r="K8" s="89"/>
    </row>
    <row r="9" spans="1:17" s="34" customFormat="1" ht="30" customHeight="1" x14ac:dyDescent="0.25">
      <c r="A9" s="87" t="s">
        <v>38</v>
      </c>
      <c r="B9" s="75" t="s">
        <v>67</v>
      </c>
      <c r="C9" s="77" t="s">
        <v>154</v>
      </c>
      <c r="D9" s="74" t="s">
        <v>24</v>
      </c>
      <c r="E9" s="74">
        <v>6</v>
      </c>
      <c r="F9" s="76" t="s">
        <v>25</v>
      </c>
      <c r="G9" s="99" t="s">
        <v>68</v>
      </c>
      <c r="H9" s="77"/>
      <c r="I9" s="74"/>
      <c r="J9" s="52"/>
      <c r="K9" s="96"/>
    </row>
    <row r="10" spans="1:17" s="34" customFormat="1" ht="30" customHeight="1" x14ac:dyDescent="0.25">
      <c r="A10" s="87" t="s">
        <v>39</v>
      </c>
      <c r="B10" s="75" t="s">
        <v>69</v>
      </c>
      <c r="C10" s="77" t="s">
        <v>70</v>
      </c>
      <c r="D10" s="74" t="s">
        <v>24</v>
      </c>
      <c r="E10" s="74">
        <v>6</v>
      </c>
      <c r="F10" s="76" t="s">
        <v>25</v>
      </c>
      <c r="G10" s="77">
        <v>304</v>
      </c>
      <c r="H10" s="77"/>
      <c r="I10" s="74"/>
      <c r="J10" s="52"/>
      <c r="K10" s="113">
        <v>30</v>
      </c>
    </row>
    <row r="11" spans="1:17" s="34" customFormat="1" ht="32.1" customHeight="1" x14ac:dyDescent="0.25">
      <c r="A11" s="101" t="s">
        <v>71</v>
      </c>
      <c r="B11" s="81" t="s">
        <v>72</v>
      </c>
      <c r="C11" s="77"/>
      <c r="D11" s="77"/>
      <c r="E11" s="77"/>
      <c r="F11" s="77"/>
      <c r="G11" s="77"/>
      <c r="H11" s="77"/>
      <c r="I11" s="77"/>
      <c r="J11" s="52"/>
    </row>
    <row r="12" spans="1:17" s="107" customFormat="1" ht="30" customHeight="1" x14ac:dyDescent="0.25">
      <c r="A12" s="74" t="s">
        <v>6</v>
      </c>
      <c r="B12" s="111" t="s">
        <v>73</v>
      </c>
      <c r="C12" s="102" t="s">
        <v>74</v>
      </c>
      <c r="D12" s="74" t="s">
        <v>75</v>
      </c>
      <c r="E12" s="103">
        <v>1</v>
      </c>
      <c r="F12" s="78"/>
      <c r="G12" s="104"/>
      <c r="H12" s="78"/>
      <c r="I12" s="159" t="s">
        <v>163</v>
      </c>
      <c r="J12" s="105"/>
    </row>
    <row r="13" spans="1:17" s="107" customFormat="1" ht="30.75" customHeight="1" x14ac:dyDescent="0.25">
      <c r="A13" s="74" t="s">
        <v>8</v>
      </c>
      <c r="B13" s="111" t="s">
        <v>77</v>
      </c>
      <c r="C13" s="39"/>
      <c r="D13" s="74" t="s">
        <v>24</v>
      </c>
      <c r="E13" s="103">
        <f>SUM(E6:E6)/3</f>
        <v>16</v>
      </c>
      <c r="F13" s="78"/>
      <c r="G13" s="104"/>
      <c r="H13" s="78"/>
      <c r="I13" s="159" t="s">
        <v>164</v>
      </c>
      <c r="J13" s="105"/>
    </row>
    <row r="14" spans="1:17" s="107" customFormat="1" ht="30.75" customHeight="1" x14ac:dyDescent="0.25">
      <c r="A14" s="74" t="s">
        <v>9</v>
      </c>
      <c r="B14" s="75" t="s">
        <v>79</v>
      </c>
      <c r="C14" s="39"/>
      <c r="D14" s="74" t="s">
        <v>7</v>
      </c>
      <c r="E14" s="103">
        <f>E12</f>
        <v>1</v>
      </c>
      <c r="F14" s="78"/>
      <c r="G14" s="104"/>
      <c r="H14" s="78"/>
      <c r="I14" s="78" t="s">
        <v>80</v>
      </c>
      <c r="J14" s="105"/>
    </row>
    <row r="15" spans="1:17" s="107" customFormat="1" ht="30.75" customHeight="1" x14ac:dyDescent="0.25">
      <c r="A15" s="74" t="s">
        <v>10</v>
      </c>
      <c r="B15" s="75" t="s">
        <v>81</v>
      </c>
      <c r="C15" s="39"/>
      <c r="D15" s="74" t="s">
        <v>7</v>
      </c>
      <c r="E15" s="103">
        <v>2</v>
      </c>
      <c r="F15" s="78"/>
      <c r="G15" s="104"/>
      <c r="H15" s="78"/>
      <c r="I15" s="78" t="s">
        <v>82</v>
      </c>
      <c r="J15" s="105"/>
    </row>
  </sheetData>
  <mergeCells count="1">
    <mergeCell ref="L2:Q3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&amp;C&amp;A</oddHeader>
    <oddFooter>&amp;Lwww.gzwanguan.com&amp;C广州万冠&amp;R&amp;P/&amp;N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8BA4C-6C40-4E27-BC9B-6D90269DEFD3}">
  <dimension ref="A1:Q18"/>
  <sheetViews>
    <sheetView view="pageBreakPreview" zoomScaleNormal="100" zoomScaleSheetLayoutView="100" workbookViewId="0">
      <selection activeCell="H9" sqref="H9"/>
    </sheetView>
  </sheetViews>
  <sheetFormatPr defaultColWidth="9" defaultRowHeight="17.399999999999999" x14ac:dyDescent="0.25"/>
  <cols>
    <col min="1" max="1" width="8.44140625" style="62" customWidth="1"/>
    <col min="2" max="2" width="17.6640625" style="63" customWidth="1"/>
    <col min="3" max="3" width="18.109375" style="64" customWidth="1"/>
    <col min="4" max="5" width="7.6640625" style="64" customWidth="1"/>
    <col min="6" max="6" width="20.33203125" style="64" customWidth="1"/>
    <col min="7" max="7" width="11.5546875" style="64" customWidth="1"/>
    <col min="8" max="8" width="13.6640625" style="65" customWidth="1"/>
    <col min="9" max="9" width="18.33203125" style="65" customWidth="1"/>
    <col min="10" max="10" width="14.21875" style="60" customWidth="1"/>
    <col min="11" max="11" width="4.21875" style="71" customWidth="1"/>
    <col min="12" max="16" width="9" style="61"/>
    <col min="17" max="17" width="15.33203125" style="61" customWidth="1"/>
    <col min="18" max="16384" width="9" style="61"/>
  </cols>
  <sheetData>
    <row r="1" spans="1:17" s="47" customFormat="1" ht="30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4</v>
      </c>
      <c r="F1" s="164" t="s">
        <v>15</v>
      </c>
      <c r="G1" s="164" t="s">
        <v>16</v>
      </c>
      <c r="H1" s="164" t="s">
        <v>17</v>
      </c>
      <c r="I1" s="164" t="s">
        <v>5</v>
      </c>
      <c r="J1" s="46"/>
      <c r="K1" s="67"/>
    </row>
    <row r="2" spans="1:17" s="48" customFormat="1" ht="33" customHeight="1" x14ac:dyDescent="0.25">
      <c r="A2" s="82" t="s">
        <v>19</v>
      </c>
      <c r="B2" s="83" t="s">
        <v>20</v>
      </c>
      <c r="C2" s="84"/>
      <c r="D2" s="84"/>
      <c r="E2" s="84"/>
      <c r="F2" s="84"/>
      <c r="G2" s="84"/>
      <c r="H2" s="84"/>
      <c r="I2" s="81"/>
      <c r="J2" s="47"/>
      <c r="K2" s="68"/>
      <c r="L2" s="208"/>
      <c r="M2" s="208"/>
      <c r="N2" s="208"/>
      <c r="O2" s="208"/>
      <c r="P2" s="208"/>
      <c r="Q2" s="208"/>
    </row>
    <row r="3" spans="1:17" s="20" customFormat="1" ht="31.2" x14ac:dyDescent="0.25">
      <c r="A3" s="85">
        <v>1</v>
      </c>
      <c r="B3" s="86" t="s">
        <v>84</v>
      </c>
      <c r="C3" s="87"/>
      <c r="D3" s="87"/>
      <c r="E3" s="87"/>
      <c r="F3" s="87"/>
      <c r="G3" s="87"/>
      <c r="H3" s="3"/>
      <c r="I3" s="90" t="s">
        <v>307</v>
      </c>
      <c r="J3" s="51"/>
      <c r="K3" s="69"/>
      <c r="L3" s="208"/>
      <c r="M3" s="208"/>
      <c r="N3" s="208"/>
      <c r="O3" s="208"/>
      <c r="P3" s="208"/>
      <c r="Q3" s="208"/>
    </row>
    <row r="4" spans="1:17" s="34" customFormat="1" ht="31.95" customHeight="1" x14ac:dyDescent="0.25">
      <c r="A4" s="87">
        <v>1.1000000000000001</v>
      </c>
      <c r="B4" s="2" t="s">
        <v>93</v>
      </c>
      <c r="C4" s="87" t="s">
        <v>94</v>
      </c>
      <c r="D4" s="87" t="s">
        <v>24</v>
      </c>
      <c r="E4" s="87">
        <v>4</v>
      </c>
      <c r="F4" s="77" t="s">
        <v>87</v>
      </c>
      <c r="G4" s="74">
        <v>304</v>
      </c>
      <c r="H4" s="1" t="s">
        <v>88</v>
      </c>
      <c r="I4" s="75"/>
      <c r="J4" s="52"/>
      <c r="K4" s="91"/>
    </row>
    <row r="5" spans="1:17" s="34" customFormat="1" ht="31.95" customHeight="1" x14ac:dyDescent="0.25">
      <c r="A5" s="87">
        <v>1.2</v>
      </c>
      <c r="B5" s="2" t="s">
        <v>22</v>
      </c>
      <c r="C5" s="87" t="s">
        <v>169</v>
      </c>
      <c r="D5" s="87" t="s">
        <v>24</v>
      </c>
      <c r="E5" s="87">
        <v>4</v>
      </c>
      <c r="F5" s="76" t="s">
        <v>289</v>
      </c>
      <c r="G5" s="92" t="s">
        <v>304</v>
      </c>
      <c r="H5" s="93" t="s">
        <v>26</v>
      </c>
      <c r="I5" s="77"/>
      <c r="J5" s="52"/>
      <c r="K5" s="91"/>
    </row>
    <row r="6" spans="1:17" s="34" customFormat="1" ht="31.95" customHeight="1" x14ac:dyDescent="0.25">
      <c r="A6" s="87">
        <v>1.3</v>
      </c>
      <c r="B6" s="2" t="s">
        <v>303</v>
      </c>
      <c r="C6" s="87" t="s">
        <v>169</v>
      </c>
      <c r="D6" s="87" t="s">
        <v>24</v>
      </c>
      <c r="E6" s="87">
        <v>2</v>
      </c>
      <c r="F6" s="76" t="s">
        <v>289</v>
      </c>
      <c r="G6" s="92"/>
      <c r="H6" s="93"/>
      <c r="I6" s="77"/>
      <c r="J6" s="52"/>
      <c r="K6" s="91"/>
    </row>
    <row r="7" spans="1:17" s="34" customFormat="1" ht="31.95" customHeight="1" x14ac:dyDescent="0.25">
      <c r="A7" s="87">
        <v>1.4</v>
      </c>
      <c r="B7" s="2" t="s">
        <v>305</v>
      </c>
      <c r="C7" s="87" t="s">
        <v>169</v>
      </c>
      <c r="D7" s="87" t="s">
        <v>24</v>
      </c>
      <c r="E7" s="87">
        <v>15</v>
      </c>
      <c r="F7" s="76" t="s">
        <v>289</v>
      </c>
      <c r="G7" s="92"/>
      <c r="H7" s="93"/>
      <c r="I7" s="77"/>
      <c r="J7" s="52"/>
      <c r="K7" s="91"/>
    </row>
    <row r="8" spans="1:17" s="34" customFormat="1" ht="25.2" customHeight="1" x14ac:dyDescent="0.25">
      <c r="A8" s="87">
        <v>1.5</v>
      </c>
      <c r="B8" s="2" t="s">
        <v>215</v>
      </c>
      <c r="C8" s="87" t="s">
        <v>168</v>
      </c>
      <c r="D8" s="87" t="s">
        <v>24</v>
      </c>
      <c r="E8" s="87">
        <v>1</v>
      </c>
      <c r="F8" s="76" t="s">
        <v>25</v>
      </c>
      <c r="G8" s="92">
        <v>304</v>
      </c>
      <c r="H8" s="93"/>
      <c r="I8" s="77"/>
      <c r="J8" s="52"/>
      <c r="K8" s="91"/>
    </row>
    <row r="9" spans="1:17" s="34" customFormat="1" ht="39" customHeight="1" x14ac:dyDescent="0.25">
      <c r="A9" s="94">
        <v>2</v>
      </c>
      <c r="B9" s="95" t="s">
        <v>32</v>
      </c>
      <c r="C9" s="77"/>
      <c r="D9" s="74"/>
      <c r="E9" s="74"/>
      <c r="F9" s="76"/>
      <c r="G9" s="77"/>
      <c r="H9" s="77"/>
      <c r="I9" s="74"/>
      <c r="J9" s="52"/>
      <c r="K9" s="96"/>
    </row>
    <row r="10" spans="1:17" s="34" customFormat="1" ht="46.8" x14ac:dyDescent="0.25">
      <c r="A10" s="87" t="s">
        <v>33</v>
      </c>
      <c r="B10" s="97" t="s">
        <v>34</v>
      </c>
      <c r="C10" s="22" t="s">
        <v>168</v>
      </c>
      <c r="D10" s="92" t="s">
        <v>35</v>
      </c>
      <c r="E10" s="92">
        <v>60</v>
      </c>
      <c r="F10" s="76" t="s">
        <v>25</v>
      </c>
      <c r="G10" s="92">
        <v>304</v>
      </c>
      <c r="H10" s="93" t="s">
        <v>26</v>
      </c>
      <c r="I10" s="189" t="s">
        <v>306</v>
      </c>
      <c r="J10" s="52"/>
      <c r="K10" s="91"/>
    </row>
    <row r="11" spans="1:17" s="34" customFormat="1" ht="31.95" customHeight="1" x14ac:dyDescent="0.25">
      <c r="A11" s="87" t="s">
        <v>36</v>
      </c>
      <c r="B11" s="2" t="s">
        <v>42</v>
      </c>
      <c r="C11" s="22" t="s">
        <v>168</v>
      </c>
      <c r="D11" s="87" t="s">
        <v>24</v>
      </c>
      <c r="E11" s="87">
        <v>15</v>
      </c>
      <c r="F11" s="76" t="s">
        <v>25</v>
      </c>
      <c r="G11" s="92">
        <v>304</v>
      </c>
      <c r="H11" s="93" t="s">
        <v>26</v>
      </c>
      <c r="I11" s="74"/>
      <c r="J11" s="52"/>
      <c r="K11" s="91"/>
    </row>
    <row r="12" spans="1:17" s="34" customFormat="1" ht="31.95" customHeight="1" x14ac:dyDescent="0.25">
      <c r="A12" s="87" t="s">
        <v>37</v>
      </c>
      <c r="B12" s="2" t="s">
        <v>308</v>
      </c>
      <c r="C12" s="22" t="s">
        <v>169</v>
      </c>
      <c r="D12" s="92" t="s">
        <v>35</v>
      </c>
      <c r="E12" s="92">
        <v>72</v>
      </c>
      <c r="F12" s="76" t="s">
        <v>289</v>
      </c>
      <c r="G12" s="92" t="s">
        <v>304</v>
      </c>
      <c r="H12" s="93"/>
      <c r="I12" s="189" t="s">
        <v>328</v>
      </c>
      <c r="J12" s="52"/>
      <c r="K12" s="91"/>
    </row>
    <row r="13" spans="1:17" s="34" customFormat="1" ht="31.95" customHeight="1" x14ac:dyDescent="0.25">
      <c r="A13" s="87" t="s">
        <v>38</v>
      </c>
      <c r="B13" s="2" t="s">
        <v>42</v>
      </c>
      <c r="C13" s="22" t="s">
        <v>169</v>
      </c>
      <c r="D13" s="87" t="s">
        <v>24</v>
      </c>
      <c r="E13" s="92">
        <v>24</v>
      </c>
      <c r="F13" s="76" t="s">
        <v>289</v>
      </c>
      <c r="G13" s="92" t="s">
        <v>304</v>
      </c>
      <c r="H13" s="93"/>
      <c r="I13" s="77"/>
      <c r="J13" s="52"/>
      <c r="K13" s="91"/>
    </row>
    <row r="14" spans="1:17" s="34" customFormat="1" ht="31.95" customHeight="1" x14ac:dyDescent="0.25">
      <c r="A14" s="87" t="s">
        <v>39</v>
      </c>
      <c r="B14" s="2" t="s">
        <v>55</v>
      </c>
      <c r="C14" s="22" t="s">
        <v>169</v>
      </c>
      <c r="D14" s="87" t="s">
        <v>24</v>
      </c>
      <c r="E14" s="87">
        <v>7</v>
      </c>
      <c r="F14" s="76" t="s">
        <v>25</v>
      </c>
      <c r="G14" s="92">
        <v>304</v>
      </c>
      <c r="H14" s="93"/>
      <c r="I14" s="74"/>
      <c r="J14" s="52"/>
      <c r="K14" s="91"/>
    </row>
    <row r="15" spans="1:17" s="34" customFormat="1" ht="30" customHeight="1" x14ac:dyDescent="0.25">
      <c r="A15" s="87" t="s">
        <v>40</v>
      </c>
      <c r="B15" s="2" t="s">
        <v>120</v>
      </c>
      <c r="C15" s="93" t="s">
        <v>146</v>
      </c>
      <c r="D15" s="87" t="s">
        <v>24</v>
      </c>
      <c r="E15" s="87">
        <v>42</v>
      </c>
      <c r="F15" s="76" t="s">
        <v>105</v>
      </c>
      <c r="G15" s="92">
        <v>304</v>
      </c>
      <c r="H15" s="1" t="s">
        <v>26</v>
      </c>
      <c r="I15" s="74"/>
      <c r="J15" s="52"/>
      <c r="K15" s="96">
        <v>30</v>
      </c>
    </row>
    <row r="16" spans="1:17" s="34" customFormat="1" ht="32.1" customHeight="1" x14ac:dyDescent="0.25">
      <c r="A16" s="101" t="s">
        <v>71</v>
      </c>
      <c r="B16" s="81" t="s">
        <v>72</v>
      </c>
      <c r="C16" s="77"/>
      <c r="D16" s="77"/>
      <c r="E16" s="77"/>
      <c r="F16" s="77"/>
      <c r="G16" s="77"/>
      <c r="H16" s="77"/>
      <c r="I16" s="77"/>
      <c r="J16" s="52"/>
      <c r="K16" s="70"/>
    </row>
    <row r="17" spans="1:11" s="107" customFormat="1" ht="30.75" customHeight="1" x14ac:dyDescent="0.25">
      <c r="A17" s="74" t="s">
        <v>300</v>
      </c>
      <c r="B17" s="165" t="s">
        <v>77</v>
      </c>
      <c r="C17" s="39"/>
      <c r="D17" s="74" t="s">
        <v>24</v>
      </c>
      <c r="E17" s="103">
        <f>SUM(E10:E10)/3</f>
        <v>20</v>
      </c>
      <c r="F17" s="78"/>
      <c r="G17" s="104"/>
      <c r="H17" s="78"/>
      <c r="I17" s="159" t="s">
        <v>164</v>
      </c>
      <c r="J17" s="105"/>
      <c r="K17" s="106"/>
    </row>
    <row r="18" spans="1:11" s="107" customFormat="1" ht="36" customHeight="1" x14ac:dyDescent="0.25">
      <c r="A18" s="74" t="s">
        <v>8</v>
      </c>
      <c r="B18" s="108" t="s">
        <v>83</v>
      </c>
      <c r="C18" s="109"/>
      <c r="D18" s="78"/>
      <c r="E18" s="103">
        <f>SUM(E10:E10)</f>
        <v>60</v>
      </c>
      <c r="F18" s="78"/>
      <c r="G18" s="104"/>
      <c r="H18" s="78"/>
      <c r="I18" s="78"/>
      <c r="J18" s="105"/>
      <c r="K18" s="106"/>
    </row>
  </sheetData>
  <mergeCells count="1">
    <mergeCell ref="L2:Q3"/>
  </mergeCells>
  <phoneticPr fontId="10" type="noConversion"/>
  <pageMargins left="0.70866141732283505" right="0.70866141732283505" top="0.74803149606299202" bottom="0.74803149606299202" header="0.31496062992126" footer="0.31496062992126"/>
  <pageSetup paperSize="9" scale="86" orientation="landscape" r:id="rId1"/>
  <headerFooter>
    <oddHeader>&amp;C&amp;A</oddHeader>
    <oddFooter>&amp;Lwww.gzwanguan.com&amp;C广州万冠&amp;R&amp;P/&amp;N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总表</vt:lpstr>
      <vt:lpstr>灭菌回水管道</vt:lpstr>
      <vt:lpstr>压缩空气设备管道</vt:lpstr>
      <vt:lpstr>压缩空气管道</vt:lpstr>
      <vt:lpstr>工业蒸汽管道</vt:lpstr>
      <vt:lpstr>氧化氢管道</vt:lpstr>
      <vt:lpstr>氮气管道</vt:lpstr>
      <vt:lpstr>二氧化碳管道</vt:lpstr>
      <vt:lpstr>冷却塔设备管道 </vt:lpstr>
      <vt:lpstr>冷却塔循环管道</vt:lpstr>
      <vt:lpstr>冷冻水管道</vt:lpstr>
      <vt:lpstr>自来水管道</vt:lpstr>
      <vt:lpstr>真空设备管道</vt:lpstr>
      <vt:lpstr>氮气管道!Print_Area</vt:lpstr>
      <vt:lpstr>二氧化碳管道!Print_Area</vt:lpstr>
      <vt:lpstr>工业蒸汽管道!Print_Area</vt:lpstr>
      <vt:lpstr>冷冻水管道!Print_Area</vt:lpstr>
      <vt:lpstr>'冷却塔设备管道 '!Print_Area</vt:lpstr>
      <vt:lpstr>冷却塔循环管道!Print_Area</vt:lpstr>
      <vt:lpstr>灭菌回水管道!Print_Area</vt:lpstr>
      <vt:lpstr>压缩空气管道!Print_Area</vt:lpstr>
      <vt:lpstr>压缩空气设备管道!Print_Area</vt:lpstr>
      <vt:lpstr>氧化氢管道!Print_Area</vt:lpstr>
      <vt:lpstr>真空设备管道!Print_Area</vt:lpstr>
      <vt:lpstr>自来水管道!Print_Area</vt:lpstr>
      <vt:lpstr>总表!Print_Area</vt:lpstr>
      <vt:lpstr>氮气管道!Print_Titles</vt:lpstr>
      <vt:lpstr>二氧化碳管道!Print_Titles</vt:lpstr>
      <vt:lpstr>工业蒸汽管道!Print_Titles</vt:lpstr>
      <vt:lpstr>冷冻水管道!Print_Titles</vt:lpstr>
      <vt:lpstr>'冷却塔设备管道 '!Print_Titles</vt:lpstr>
      <vt:lpstr>冷却塔循环管道!Print_Titles</vt:lpstr>
      <vt:lpstr>灭菌回水管道!Print_Titles</vt:lpstr>
      <vt:lpstr>压缩空气管道!Print_Titles</vt:lpstr>
      <vt:lpstr>压缩空气设备管道!Print_Titles</vt:lpstr>
      <vt:lpstr>氧化氢管道!Print_Titles</vt:lpstr>
      <vt:lpstr>真空设备管道!Print_Titles</vt:lpstr>
      <vt:lpstr>自来水管道!Print_Titles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周浩然</dc:creator>
  <cp:lastModifiedBy>XHC</cp:lastModifiedBy>
  <cp:lastPrinted>2022-04-21T13:02:43Z</cp:lastPrinted>
  <dcterms:created xsi:type="dcterms:W3CDTF">2010-06-13T07:38:00Z</dcterms:created>
  <dcterms:modified xsi:type="dcterms:W3CDTF">2022-05-19T06:14:27Z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8BBC3532F5CD4AF797F86B55CA9880A3</vt:lpwstr>
  </property>
  <property fmtid="{D5CDD505-2E9C-101B-9397-08002B2CF9AE}" pid="3" name="KSOProductBuildVer">
    <vt:lpwstr>2052-11.1.0.11365</vt:lpwstr>
  </property>
</Properties>
</file>